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Abteilung 3\Referat 33\Referatsablage\3_Projekte\LandesinitiativeElektromobilität3\Verbundforschung MoM\"/>
    </mc:Choice>
  </mc:AlternateContent>
  <workbookProtection workbookPassword="CD06" lockStructure="1"/>
  <bookViews>
    <workbookView xWindow="0" yWindow="0" windowWidth="25200" windowHeight="11895" tabRatio="601" activeTab="9"/>
  </bookViews>
  <sheets>
    <sheet name="Antragsformular (1)" sheetId="1" r:id="rId1"/>
    <sheet name="Antragsformular (2)" sheetId="2" r:id="rId2"/>
    <sheet name="Antragsformular (3)" sheetId="17" r:id="rId3"/>
    <sheet name="Antragsformular (4)" sheetId="16" r:id="rId4"/>
    <sheet name="Tab. A1 Kalkul.PM InnovAll" sheetId="3" r:id="rId5"/>
    <sheet name="Tab. A2 Kalkul.Std. InnovAll" sheetId="4" r:id="rId6"/>
    <sheet name="Tab. A3Kalkul. FhG u. Helmholtz" sheetId="19" r:id="rId7"/>
    <sheet name="Tab. A3aMuster FhG u. Helmholtz" sheetId="6" r:id="rId8"/>
    <sheet name="Tab. A4 Kalkul. Hochschule" sheetId="20" r:id="rId9"/>
    <sheet name="Tab. A5a Kalkul. förderf. KMU" sheetId="21" r:id="rId10"/>
    <sheet name="Tab. A5b sonst Unternehmen" sheetId="23" r:id="rId11"/>
    <sheet name="Tab. B Firmenübersicht" sheetId="8" r:id="rId12"/>
    <sheet name="Tab. C Finanzierungsübersicht" sheetId="13" r:id="rId13"/>
    <sheet name="kreisregion" sheetId="15" r:id="rId14"/>
  </sheets>
  <definedNames>
    <definedName name="_xlnm.Print_Area" localSheetId="0">'Antragsformular (1)'!$B$2:$N$34</definedName>
    <definedName name="_xlnm.Print_Area" localSheetId="2">'Antragsformular (3)'!$A$1:$C$27</definedName>
    <definedName name="_xlnm.Print_Area" localSheetId="3">'Antragsformular (4)'!$A$1:$O$65</definedName>
    <definedName name="_xlnm.Print_Area" localSheetId="4">'Tab. A1 Kalkul.PM InnovAll'!$A$1:$X$40</definedName>
    <definedName name="_xlnm.Print_Area" localSheetId="5">'Tab. A2 Kalkul.Std. InnovAll'!$A$1:$X$28</definedName>
    <definedName name="_xlnm.Print_Area" localSheetId="8">'Tab. A4 Kalkul. Hochschule'!$A$1:$Z$39</definedName>
    <definedName name="_xlnm.Print_Area" localSheetId="9">'Tab. A5a Kalkul. förderf. KMU'!$A$1:$AB$29</definedName>
    <definedName name="_xlnm.Print_Area" localSheetId="10">'Tab. A5b sonst Unternehmen'!$A$1:$AB$29</definedName>
    <definedName name="_xlnm.Print_Area" localSheetId="11">'Tab. B Firmenübersicht'!$A$1:$M$70</definedName>
    <definedName name="_xlnm.Print_Area" localSheetId="12">'Tab. C Finanzierungsübersicht'!$A$1:$Q$38</definedName>
    <definedName name="Gehaltsstufen" localSheetId="8">kreisregion!#REF!</definedName>
    <definedName name="Gehaltsstufen" localSheetId="9">kreisregion!#REF!</definedName>
    <definedName name="Gehaltsstufen" localSheetId="10">kreisregion!#REF!</definedName>
    <definedName name="Gehaltsstufen">kreisregion!#REF!</definedName>
    <definedName name="Vorhabenskurzbezeichnung">"Bild 2"</definedName>
  </definedNames>
  <calcPr calcId="162913"/>
</workbook>
</file>

<file path=xl/calcChain.xml><?xml version="1.0" encoding="utf-8"?>
<calcChain xmlns="http://schemas.openxmlformats.org/spreadsheetml/2006/main">
  <c r="Z25" i="23" l="1"/>
  <c r="Z21" i="23"/>
  <c r="R12" i="23"/>
  <c r="H12" i="23"/>
  <c r="X12" i="23"/>
  <c r="V10" i="23"/>
  <c r="T10" i="23"/>
  <c r="H10" i="23"/>
  <c r="R10" i="23"/>
  <c r="R8" i="23"/>
  <c r="H8" i="23"/>
  <c r="X8" i="23"/>
  <c r="P5" i="23"/>
  <c r="N5" i="23"/>
  <c r="L5" i="23"/>
  <c r="J5" i="23"/>
  <c r="X4" i="23"/>
  <c r="V4" i="23"/>
  <c r="T4" i="23"/>
  <c r="R4" i="23"/>
  <c r="H12" i="21"/>
  <c r="T12" i="21"/>
  <c r="H10" i="21"/>
  <c r="X10" i="21"/>
  <c r="H8" i="21"/>
  <c r="V8" i="21"/>
  <c r="U20" i="4"/>
  <c r="S20" i="4"/>
  <c r="Q20" i="4"/>
  <c r="M31" i="13"/>
  <c r="I31" i="13"/>
  <c r="K31" i="13"/>
  <c r="G31" i="13"/>
  <c r="Z25" i="21"/>
  <c r="Z21" i="21"/>
  <c r="X12" i="21"/>
  <c r="V12" i="21"/>
  <c r="P5" i="21"/>
  <c r="N5" i="21"/>
  <c r="L5" i="21"/>
  <c r="J5" i="21"/>
  <c r="X4" i="21"/>
  <c r="V4" i="21"/>
  <c r="T4" i="21"/>
  <c r="R4" i="21"/>
  <c r="M20" i="13"/>
  <c r="M25" i="13"/>
  <c r="M36" i="13"/>
  <c r="K20" i="13"/>
  <c r="K25" i="13"/>
  <c r="K36" i="13"/>
  <c r="I20" i="13"/>
  <c r="I25" i="13"/>
  <c r="I36" i="13"/>
  <c r="G20" i="13"/>
  <c r="O17" i="13"/>
  <c r="O15" i="13"/>
  <c r="O13" i="13"/>
  <c r="X34" i="20"/>
  <c r="X32" i="20"/>
  <c r="X27" i="20"/>
  <c r="X25" i="20"/>
  <c r="V16" i="20"/>
  <c r="T16" i="20"/>
  <c r="R16" i="20"/>
  <c r="P16" i="20"/>
  <c r="V14" i="20"/>
  <c r="T14" i="20"/>
  <c r="R14" i="20"/>
  <c r="P14" i="20"/>
  <c r="V12" i="20"/>
  <c r="T12" i="20"/>
  <c r="R12" i="20"/>
  <c r="P12" i="20"/>
  <c r="V10" i="20"/>
  <c r="T10" i="20"/>
  <c r="R10" i="20"/>
  <c r="P10" i="20"/>
  <c r="V8" i="20"/>
  <c r="V22" i="20"/>
  <c r="T8" i="20"/>
  <c r="T22" i="20"/>
  <c r="T30" i="20"/>
  <c r="R8" i="20"/>
  <c r="R22" i="20"/>
  <c r="P8" i="20"/>
  <c r="P22" i="20"/>
  <c r="N5" i="20"/>
  <c r="L5" i="20"/>
  <c r="J5" i="20"/>
  <c r="H5" i="20"/>
  <c r="V4" i="20"/>
  <c r="T4" i="20"/>
  <c r="R4" i="20"/>
  <c r="P4" i="20"/>
  <c r="O33" i="13"/>
  <c r="O7" i="13"/>
  <c r="O9" i="13"/>
  <c r="O11" i="13"/>
  <c r="M4" i="3"/>
  <c r="U3" i="3"/>
  <c r="M4" i="4"/>
  <c r="U3" i="4"/>
  <c r="K4" i="6"/>
  <c r="S3" i="6"/>
  <c r="AA3" i="6"/>
  <c r="I4" i="6"/>
  <c r="Q3" i="6"/>
  <c r="Y3" i="6"/>
  <c r="G4" i="6"/>
  <c r="O3" i="6"/>
  <c r="W3" i="6"/>
  <c r="E4" i="6"/>
  <c r="M3" i="6"/>
  <c r="U3" i="6"/>
  <c r="K4" i="4"/>
  <c r="S3" i="4"/>
  <c r="I4" i="4"/>
  <c r="Q3" i="4"/>
  <c r="G4" i="4"/>
  <c r="O3" i="4"/>
  <c r="K4" i="3"/>
  <c r="S3" i="3"/>
  <c r="I4" i="3"/>
  <c r="Q3" i="3"/>
  <c r="G4" i="3"/>
  <c r="E17" i="8"/>
  <c r="K21" i="8"/>
  <c r="K20" i="8"/>
  <c r="K18" i="8"/>
  <c r="K17" i="8"/>
  <c r="I21" i="8"/>
  <c r="I20" i="8"/>
  <c r="I18" i="8"/>
  <c r="I17" i="8"/>
  <c r="G21" i="8"/>
  <c r="G20" i="8"/>
  <c r="G18" i="8"/>
  <c r="G17" i="8"/>
  <c r="E21" i="8"/>
  <c r="E20" i="8"/>
  <c r="E18" i="8"/>
  <c r="C21" i="8"/>
  <c r="C20" i="8"/>
  <c r="K54" i="8"/>
  <c r="K53" i="8"/>
  <c r="K51" i="8"/>
  <c r="K50" i="8"/>
  <c r="I54" i="8"/>
  <c r="I53" i="8"/>
  <c r="I51" i="8"/>
  <c r="I50" i="8"/>
  <c r="G54" i="8"/>
  <c r="G53" i="8"/>
  <c r="G51" i="8"/>
  <c r="G50" i="8"/>
  <c r="E54" i="8"/>
  <c r="E53" i="8"/>
  <c r="E51" i="8"/>
  <c r="E50" i="8"/>
  <c r="C51" i="8"/>
  <c r="C50" i="8"/>
  <c r="C54" i="8"/>
  <c r="C53" i="8"/>
  <c r="C18" i="8"/>
  <c r="C17" i="8"/>
  <c r="I30" i="1"/>
  <c r="I10" i="2"/>
  <c r="O7" i="3"/>
  <c r="O32" i="3"/>
  <c r="O11" i="3"/>
  <c r="O9" i="3"/>
  <c r="O13" i="3"/>
  <c r="O15" i="3"/>
  <c r="Q7" i="3"/>
  <c r="Q11" i="3"/>
  <c r="Q9" i="3"/>
  <c r="Q21" i="3"/>
  <c r="Q13" i="3"/>
  <c r="Q15" i="3"/>
  <c r="S7" i="3"/>
  <c r="S11" i="3"/>
  <c r="W11" i="3"/>
  <c r="S9" i="3"/>
  <c r="S13" i="3"/>
  <c r="W13" i="3"/>
  <c r="S15" i="3"/>
  <c r="W15" i="3"/>
  <c r="U7" i="3"/>
  <c r="U11" i="3"/>
  <c r="U9" i="3"/>
  <c r="W9" i="3"/>
  <c r="U13" i="3"/>
  <c r="U15" i="3"/>
  <c r="W24" i="3"/>
  <c r="W26" i="3"/>
  <c r="W34" i="3"/>
  <c r="W36" i="3"/>
  <c r="O7" i="4"/>
  <c r="O20" i="4"/>
  <c r="Q7" i="4"/>
  <c r="Q18" i="4"/>
  <c r="S7" i="4"/>
  <c r="S18" i="4"/>
  <c r="U7" i="4"/>
  <c r="U18" i="4"/>
  <c r="W12" i="4"/>
  <c r="W14" i="4"/>
  <c r="W22" i="4"/>
  <c r="W24" i="4"/>
  <c r="U7" i="6"/>
  <c r="U18" i="6"/>
  <c r="U9" i="6"/>
  <c r="U11" i="6"/>
  <c r="U13" i="6"/>
  <c r="AC13" i="6"/>
  <c r="U15" i="6"/>
  <c r="W7" i="6"/>
  <c r="W18" i="6"/>
  <c r="W31" i="6"/>
  <c r="W9" i="6"/>
  <c r="W11" i="6"/>
  <c r="W13" i="6"/>
  <c r="W15" i="6"/>
  <c r="Y7" i="6"/>
  <c r="Y31" i="6"/>
  <c r="Y9" i="6"/>
  <c r="Y11" i="6"/>
  <c r="Y13" i="6"/>
  <c r="Y15" i="6"/>
  <c r="AA7" i="6"/>
  <c r="AA18" i="6"/>
  <c r="AA9" i="6"/>
  <c r="AA11" i="6"/>
  <c r="AA13" i="6"/>
  <c r="AA15" i="6"/>
  <c r="AC21" i="6"/>
  <c r="AC23" i="6"/>
  <c r="AC33" i="6"/>
  <c r="AC35" i="6"/>
  <c r="X10" i="20"/>
  <c r="X12" i="20"/>
  <c r="X14" i="20"/>
  <c r="X16" i="20"/>
  <c r="AC15" i="6"/>
  <c r="S27" i="4"/>
  <c r="O3" i="3"/>
  <c r="O22" i="13"/>
  <c r="AC11" i="6"/>
  <c r="AC9" i="6"/>
  <c r="O29" i="13"/>
  <c r="W27" i="6"/>
  <c r="W29" i="6"/>
  <c r="U27" i="4"/>
  <c r="W20" i="4"/>
  <c r="O18" i="4"/>
  <c r="O27" i="4"/>
  <c r="W7" i="4"/>
  <c r="Q27" i="4"/>
  <c r="W18" i="4"/>
  <c r="W27" i="4"/>
  <c r="O31" i="13"/>
  <c r="O20" i="13"/>
  <c r="G25" i="13"/>
  <c r="P30" i="20"/>
  <c r="P37" i="20"/>
  <c r="X22" i="20"/>
  <c r="V30" i="20"/>
  <c r="V37" i="20"/>
  <c r="R30" i="20"/>
  <c r="R37" i="20"/>
  <c r="T37" i="20"/>
  <c r="X8" i="20"/>
  <c r="AA27" i="6"/>
  <c r="W38" i="6"/>
  <c r="U29" i="6"/>
  <c r="U27" i="6"/>
  <c r="U38" i="6"/>
  <c r="U31" i="6"/>
  <c r="AA29" i="6"/>
  <c r="AA31" i="6"/>
  <c r="Y18" i="6"/>
  <c r="AC18" i="6"/>
  <c r="Y27" i="6"/>
  <c r="Y29" i="6"/>
  <c r="AC7" i="6"/>
  <c r="S21" i="3"/>
  <c r="Q32" i="3"/>
  <c r="Q30" i="3"/>
  <c r="Q39" i="3"/>
  <c r="U32" i="3"/>
  <c r="U30" i="3"/>
  <c r="U21" i="3"/>
  <c r="S32" i="3"/>
  <c r="W32" i="3"/>
  <c r="W7" i="3"/>
  <c r="O21" i="3"/>
  <c r="S30" i="3"/>
  <c r="O30" i="3"/>
  <c r="O39" i="3"/>
  <c r="X18" i="23"/>
  <c r="T8" i="23"/>
  <c r="X10" i="23"/>
  <c r="Z10" i="23"/>
  <c r="T12" i="23"/>
  <c r="Z12" i="23"/>
  <c r="R18" i="23"/>
  <c r="V8" i="23"/>
  <c r="V18" i="23"/>
  <c r="V12" i="23"/>
  <c r="T10" i="21"/>
  <c r="R10" i="21"/>
  <c r="R12" i="21"/>
  <c r="Z12" i="21"/>
  <c r="V10" i="21"/>
  <c r="X8" i="21"/>
  <c r="X18" i="21"/>
  <c r="X23" i="21"/>
  <c r="X28" i="21"/>
  <c r="R8" i="21"/>
  <c r="T8" i="21"/>
  <c r="G36" i="13"/>
  <c r="O25" i="13"/>
  <c r="X30" i="20"/>
  <c r="X37" i="20"/>
  <c r="AC31" i="6"/>
  <c r="AA38" i="6"/>
  <c r="AC29" i="6"/>
  <c r="AC27" i="6"/>
  <c r="Y38" i="6"/>
  <c r="W21" i="3"/>
  <c r="U39" i="3"/>
  <c r="S39" i="3"/>
  <c r="W30" i="3"/>
  <c r="X23" i="23"/>
  <c r="X28" i="23"/>
  <c r="R23" i="23"/>
  <c r="R28" i="23"/>
  <c r="V23" i="23"/>
  <c r="V28" i="23"/>
  <c r="T18" i="23"/>
  <c r="Z8" i="23"/>
  <c r="Z10" i="21"/>
  <c r="T18" i="21"/>
  <c r="T23" i="21"/>
  <c r="T28" i="21"/>
  <c r="R18" i="21"/>
  <c r="R23" i="21"/>
  <c r="R28" i="21"/>
  <c r="V18" i="21"/>
  <c r="V23" i="21"/>
  <c r="V28" i="21"/>
  <c r="Z8" i="21"/>
  <c r="J17" i="1"/>
  <c r="O36" i="13"/>
  <c r="F15" i="1"/>
  <c r="D17" i="1"/>
  <c r="AC38" i="6"/>
  <c r="W39" i="3"/>
  <c r="T23" i="23"/>
  <c r="T28" i="23"/>
  <c r="Z18" i="23"/>
  <c r="Z18" i="21"/>
  <c r="Z23" i="21"/>
  <c r="Z23" i="23"/>
  <c r="Z28" i="23"/>
  <c r="Z28" i="21"/>
</calcChain>
</file>

<file path=xl/comments1.xml><?xml version="1.0" encoding="utf-8"?>
<comments xmlns="http://schemas.openxmlformats.org/spreadsheetml/2006/main">
  <authors>
    <author>Ein geschätzter Microsoft Office Anwender</author>
    <author>Wirtschaftsministerium Baden-Württemberg</author>
  </authors>
  <commentList>
    <comment ref="F15" authorId="0" shapeId="0">
      <text>
        <r>
          <rPr>
            <sz val="12"/>
            <color indexed="81"/>
            <rFont val="Tahoma"/>
            <family val="2"/>
          </rPr>
          <t>Betrag der Gesamtzuwendung wird unmittelbar aus Gesamtkalkulation berechnet.</t>
        </r>
      </text>
    </comment>
    <comment ref="D17" authorId="0" shapeId="0">
      <text>
        <r>
          <rPr>
            <sz val="12"/>
            <color indexed="81"/>
            <rFont val="Tahoma"/>
            <family val="2"/>
          </rPr>
          <t xml:space="preserve">Anteil der Gesamtzuwendung an den Gesamtkosten wird aus Gesamtkalkulation berechnet.
</t>
        </r>
        <r>
          <rPr>
            <b/>
            <sz val="12"/>
            <color indexed="81"/>
            <rFont val="Tahoma"/>
            <family val="2"/>
          </rPr>
          <t>Achtung:</t>
        </r>
        <r>
          <rPr>
            <sz val="12"/>
            <color indexed="81"/>
            <rFont val="Tahoma"/>
            <family val="2"/>
          </rPr>
          <t xml:space="preserve"> Obergrenze 80%!</t>
        </r>
      </text>
    </comment>
    <comment ref="J17" authorId="0" shapeId="0">
      <text>
        <r>
          <rPr>
            <sz val="12"/>
            <color indexed="81"/>
            <rFont val="Tahoma"/>
            <family val="2"/>
          </rPr>
          <t>Betrag der kalkulierten Gesamtkosten wird unmittelbar aus Gesamtkalkulation berechnet.</t>
        </r>
      </text>
    </comment>
    <comment ref="E19" authorId="1" shapeId="0">
      <text>
        <r>
          <rPr>
            <sz val="12"/>
            <color indexed="81"/>
            <rFont val="Tahoma"/>
            <family val="2"/>
          </rPr>
          <t>Anzahl der Monate eintragen</t>
        </r>
      </text>
    </comment>
    <comment ref="M22" authorId="0" shapeId="0">
      <text>
        <r>
          <rPr>
            <sz val="12"/>
            <color indexed="81"/>
            <rFont val="Tahoma"/>
            <family val="2"/>
          </rPr>
          <t>Vorhabenskurzbezeichnung eintragen. (max. 120 Zeichen)</t>
        </r>
      </text>
    </comment>
    <comment ref="M24" authorId="0" shapeId="0">
      <text>
        <r>
          <rPr>
            <sz val="12"/>
            <color indexed="81"/>
            <rFont val="Tahoma"/>
            <family val="2"/>
          </rPr>
          <t>Bezeichnung der federführenden Forschungseinrichtung eintragen.</t>
        </r>
      </text>
    </comment>
    <comment ref="M26" authorId="1" shapeId="0">
      <text>
        <r>
          <rPr>
            <sz val="12"/>
            <color indexed="81"/>
            <rFont val="Tahoma"/>
            <family val="2"/>
          </rPr>
          <t>Straße und Hausnummer eintragen</t>
        </r>
      </text>
    </comment>
    <comment ref="G28" authorId="0" shapeId="0">
      <text>
        <r>
          <rPr>
            <sz val="12"/>
            <color indexed="81"/>
            <rFont val="Tahoma"/>
            <family val="2"/>
          </rPr>
          <t>Postleitzahl der (federführenden) Forschungseinrichtung entsprechend  Straßeneingabe eintragen.</t>
        </r>
      </text>
    </comment>
    <comment ref="I28" authorId="1" shapeId="0">
      <text>
        <r>
          <rPr>
            <sz val="12"/>
            <color indexed="81"/>
            <rFont val="Tahoma"/>
            <family val="2"/>
          </rPr>
          <t>Ortsname eintragen</t>
        </r>
      </text>
    </comment>
    <comment ref="C30" authorId="1" shapeId="0">
      <text>
        <r>
          <rPr>
            <sz val="12"/>
            <color indexed="81"/>
            <rFont val="Tahoma"/>
            <family val="2"/>
          </rPr>
          <t>Postfach-Nr. eintragen.
OHNE LEERZEICHEN zwischen den Zahlen!</t>
        </r>
      </text>
    </comment>
    <comment ref="G30" authorId="0" shapeId="0">
      <text>
        <r>
          <rPr>
            <sz val="12"/>
            <color indexed="81"/>
            <rFont val="Tahoma"/>
            <family val="2"/>
          </rPr>
          <t>Postleitzahl der (federführenden) Forschungseinrichtung entspr. Postfacheingabe eintragen.</t>
        </r>
      </text>
    </comment>
    <comment ref="I30" authorId="1" shapeId="0">
      <text>
        <r>
          <rPr>
            <sz val="12"/>
            <color indexed="81"/>
            <rFont val="Tahoma"/>
            <family val="2"/>
          </rPr>
          <t>wird automatisch ausgefüllt</t>
        </r>
      </text>
    </comment>
    <comment ref="C32" authorId="1" shapeId="0">
      <text>
        <r>
          <rPr>
            <sz val="12"/>
            <color indexed="81"/>
            <rFont val="Tahoma"/>
            <family val="2"/>
          </rPr>
          <t>Tel-Nr. eintragen</t>
        </r>
      </text>
    </comment>
    <comment ref="I32" authorId="1" shapeId="0">
      <text>
        <r>
          <rPr>
            <sz val="12"/>
            <color indexed="81"/>
            <rFont val="Tahoma"/>
            <family val="2"/>
          </rPr>
          <t>Fax-Nr. eintragen</t>
        </r>
      </text>
    </comment>
  </commentList>
</comments>
</file>

<file path=xl/comments10.xml><?xml version="1.0" encoding="utf-8"?>
<comments xmlns="http://schemas.openxmlformats.org/spreadsheetml/2006/main">
  <authors>
    <author>Wirtschaftsministerium Baden-Württemberg</author>
    <author>Hoyer, Sebastian (WM)</author>
    <author>Ein geschätzter Microsoft Office Anwender</author>
  </authors>
  <commentList>
    <comment ref="E7" authorId="0" shapeId="0">
      <text>
        <r>
          <rPr>
            <sz val="8"/>
            <color indexed="81"/>
            <rFont val="Tahoma"/>
            <family val="2"/>
          </rPr>
          <t xml:space="preserve">Bitte Kürzel des </t>
        </r>
        <r>
          <rPr>
            <b/>
            <sz val="8"/>
            <color indexed="81"/>
            <rFont val="Tahoma"/>
            <family val="2"/>
          </rPr>
          <t>federführenden</t>
        </r>
        <r>
          <rPr>
            <sz val="8"/>
            <color indexed="81"/>
            <rFont val="Tahoma"/>
            <family val="2"/>
          </rPr>
          <t xml:space="preserve"> Instituts eintragen!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M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E9" authorId="0" shapeId="0">
      <text>
        <r>
          <rPr>
            <sz val="8"/>
            <color indexed="81"/>
            <rFont val="Tahoma"/>
            <family val="2"/>
          </rPr>
          <t>Bitte ggfs. Kürzel eines weiteren Instituts eintragen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Bitte ggfs. Kürzel eines weiteren Instituts eintragen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M11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A1 - A4 entnehmen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 xml:space="preserve">Bitte Kürzel des </t>
        </r>
        <r>
          <rPr>
            <b/>
            <sz val="8"/>
            <color indexed="81"/>
            <rFont val="Tahoma"/>
            <family val="2"/>
          </rPr>
          <t>förderfähigen KMU</t>
        </r>
        <r>
          <rPr>
            <sz val="8"/>
            <color indexed="81"/>
            <rFont val="Tahoma"/>
            <family val="2"/>
          </rPr>
          <t xml:space="preserve"> eintragen!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 xml:space="preserve">Bitte Kürzel des </t>
        </r>
        <r>
          <rPr>
            <b/>
            <sz val="8"/>
            <color indexed="81"/>
            <rFont val="Tahoma"/>
            <family val="2"/>
          </rPr>
          <t>förderfähigen KMU</t>
        </r>
        <r>
          <rPr>
            <sz val="8"/>
            <color indexed="81"/>
            <rFont val="Tahoma"/>
            <family val="2"/>
          </rPr>
          <t xml:space="preserve"> eintragen!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 xml:space="preserve">Bitte Kürzel des </t>
        </r>
        <r>
          <rPr>
            <b/>
            <sz val="8"/>
            <color indexed="81"/>
            <rFont val="Tahoma"/>
            <family val="2"/>
          </rPr>
          <t>förderfähigen KMU</t>
        </r>
        <r>
          <rPr>
            <sz val="8"/>
            <color indexed="81"/>
            <rFont val="Tahoma"/>
            <family val="2"/>
          </rPr>
          <t xml:space="preserve"> eintragen!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M17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A5a entnehmen</t>
        </r>
      </text>
    </comment>
    <comment ref="D22" authorId="1" shapeId="0">
      <text>
        <r>
          <rPr>
            <b/>
            <sz val="9"/>
            <color indexed="81"/>
            <rFont val="Segoe UI"/>
            <family val="2"/>
          </rPr>
          <t xml:space="preserve">Bei mehreren: </t>
        </r>
        <r>
          <rPr>
            <b/>
            <u/>
            <sz val="9"/>
            <color indexed="81"/>
            <rFont val="Segoe UI"/>
            <family val="2"/>
          </rPr>
          <t>Summe</t>
        </r>
        <r>
          <rPr>
            <b/>
            <sz val="9"/>
            <color indexed="81"/>
            <rFont val="Segoe UI"/>
            <family val="2"/>
          </rPr>
          <t xml:space="preserve"> aller Tabellen A5b!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A5b entnehmen. Bei mehreren Unternehmen / KMU Summe bilden!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A5b entnehmen. Bei mehreren Unternehmen / KMU Summe bilden!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Bitte Daten aus der letzten Zeile der jeweiligen Tabelle A5b entnehmen. Bei mehreren Unternehmen / KMU Summe bilden!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</rPr>
          <t>BBitte Daten aus der letzten Zeile der jeweiligen Tabelle A5b entnehmen. Bei mehreren Unternehmen / KMU Summe bilden!</t>
        </r>
      </text>
    </comment>
    <comment ref="G33" authorId="2" shapeId="0">
      <text>
        <r>
          <rPr>
            <sz val="8"/>
            <color indexed="81"/>
            <rFont val="Tahoma"/>
            <family val="2"/>
          </rPr>
          <t>Falls Eigenbeiträge erforderlich, bitte diese hier eintragen.
Begründung in Beiblatt beifügen (s.a. Merkblatt).</t>
        </r>
      </text>
    </comment>
    <comment ref="I33" authorId="2" shapeId="0">
      <text>
        <r>
          <rPr>
            <sz val="8"/>
            <color indexed="81"/>
            <rFont val="Tahoma"/>
            <family val="2"/>
          </rPr>
          <t>Falls Eigenbeiträge erforderlich, bitte diese hier eintragen.
Begründung in Beiblatt beifügen (s.a. Merkblatt).</t>
        </r>
      </text>
    </comment>
    <comment ref="K33" authorId="2" shapeId="0">
      <text>
        <r>
          <rPr>
            <sz val="8"/>
            <color indexed="81"/>
            <rFont val="Tahoma"/>
            <family val="2"/>
          </rPr>
          <t>Falls Eigenbeiträge erforderlich, bitte diese hier eintragen.
Begründung in Beiblatt beifügen (s.a. Merkblatt).</t>
        </r>
      </text>
    </comment>
    <comment ref="M33" authorId="2" shapeId="0">
      <text>
        <r>
          <rPr>
            <sz val="8"/>
            <color indexed="81"/>
            <rFont val="Tahoma"/>
            <family val="2"/>
          </rPr>
          <t>Falls Eigenbeiträge erforderlich, bitte diese hier eintragen.
Begründung in Beiblatt beifügen (s.a. Merkblatt).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  <author>Wirtschaftsministerium Baden-Württemberg</author>
    <author>Wirtschaftsministerium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>Bezeichnung eintragen.</t>
        </r>
      </text>
    </comment>
    <comment ref="G8" authorId="0" shapeId="0">
      <text>
        <r>
          <rPr>
            <sz val="12"/>
            <color indexed="81"/>
            <rFont val="Tahoma"/>
            <family val="2"/>
          </rPr>
          <t>Postleitzahl für Straßeneingabe eintragen.</t>
        </r>
      </text>
    </comment>
    <comment ref="I8" authorId="1" shapeId="0">
      <text>
        <r>
          <rPr>
            <sz val="8"/>
            <color indexed="81"/>
            <rFont val="Tahoma"/>
            <family val="2"/>
          </rPr>
          <t>Ortsname eintragen</t>
        </r>
      </text>
    </comment>
    <comment ref="D10" authorId="2" shapeId="0">
      <text>
        <r>
          <rPr>
            <b/>
            <sz val="10"/>
            <color indexed="81"/>
            <rFont val="Tahoma"/>
            <family val="2"/>
          </rPr>
          <t>Postfach-Nummer
ohne
LEERZEICHEN
eingeben!</t>
        </r>
      </text>
    </comment>
    <comment ref="I10" authorId="1" shapeId="0">
      <text>
        <r>
          <rPr>
            <b/>
            <sz val="8"/>
            <color indexed="81"/>
            <rFont val="Tahoma"/>
            <family val="2"/>
          </rPr>
          <t>wird automatisch ausgefüllt!</t>
        </r>
      </text>
    </comment>
    <comment ref="J13" authorId="0" shapeId="0">
      <text>
        <r>
          <rPr>
            <sz val="8"/>
            <color indexed="81"/>
            <rFont val="Tahoma"/>
            <family val="2"/>
          </rPr>
          <t>Telefonnummer des Projektleiters eintragen.</t>
        </r>
      </text>
    </comment>
    <comment ref="J15" authorId="0" shapeId="0">
      <text>
        <r>
          <rPr>
            <sz val="8"/>
            <color indexed="81"/>
            <rFont val="Tahoma"/>
            <family val="2"/>
          </rPr>
          <t>Faxnummer des Projektleiters eintragen.</t>
        </r>
      </text>
    </comment>
    <comment ref="L15" authorId="0" shapeId="0">
      <text>
        <r>
          <rPr>
            <sz val="8"/>
            <color indexed="81"/>
            <rFont val="Tahoma"/>
            <family val="2"/>
          </rPr>
          <t>Faxnummer des Projektleiters eintragen.</t>
        </r>
      </text>
    </comment>
    <comment ref="C20" authorId="2" shapeId="0">
      <text>
        <r>
          <rPr>
            <b/>
            <sz val="10"/>
            <color indexed="81"/>
            <rFont val="Tahoma"/>
            <family val="2"/>
          </rPr>
          <t>Nummer
ohne
LEERZEICHEN
eingeben!</t>
        </r>
      </text>
    </comment>
    <comment ref="I20" authorId="2" shapeId="0">
      <text>
        <r>
          <rPr>
            <b/>
            <sz val="10"/>
            <color indexed="81"/>
            <rFont val="Tahoma"/>
            <family val="2"/>
          </rPr>
          <t>Nummer
ohne
LEERZEICHEN
eingeben!</t>
        </r>
      </text>
    </comment>
  </commentList>
</comments>
</file>

<file path=xl/comments3.xml><?xml version="1.0" encoding="utf-8"?>
<comments xmlns="http://schemas.openxmlformats.org/spreadsheetml/2006/main">
  <authors>
    <author>Ein geschätzter Microsoft Office Anwender</author>
    <author>Wirtschaftsministerium Baden-Württemberg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Kürzel des Instituts eintragen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>wird selbsttätig ausgefüllt
(Übernahme von Antragsformular (1)</t>
        </r>
      </text>
    </comment>
    <comment ref="I3" authorId="1" shapeId="0">
      <text>
        <r>
          <rPr>
            <b/>
            <sz val="8"/>
            <color indexed="81"/>
            <rFont val="Tahoma"/>
            <family val="2"/>
          </rPr>
          <t>wird selbsttätig ausgefüllt
(Übernahme von Antragsformular (1)</t>
        </r>
      </text>
    </comment>
    <comment ref="K3" authorId="1" shapeId="0">
      <text>
        <r>
          <rPr>
            <b/>
            <sz val="8"/>
            <color indexed="81"/>
            <rFont val="Tahoma"/>
            <family val="2"/>
          </rPr>
          <t>wird selbsttätig ausgefüllt
(Übernahme von Antragsformular (1)</t>
        </r>
      </text>
    </comment>
    <comment ref="C7" authorId="0" shapeId="0">
      <text>
        <r>
          <rPr>
            <sz val="8"/>
            <color indexed="81"/>
            <rFont val="Tahoma"/>
            <family val="2"/>
          </rPr>
          <t>Entgeltstufe der am Projekt beteiligten Mitarbeiter/innen eintragen.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Monatsgehalt der am Projekt beteiligten Mitarbeiter/-innen eintragen.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M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Entgeltstufe der am Projekt beteiligten Mitarbeiter/innen eintragen.</t>
        </r>
      </text>
    </comment>
    <comment ref="E9" authorId="0" shapeId="0">
      <text>
        <r>
          <rPr>
            <sz val="8"/>
            <color indexed="81"/>
            <rFont val="Tahoma"/>
            <family val="2"/>
          </rPr>
          <t>Monatsgehalt der am Projekt beteiligten Mitarbeiter/-innen eintragen.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M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>Entgeltstufe der am Projekt beteiligten Mitarbeiter/innen eintragen.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Monatsgehalt der am Projekt beteiligten Mitarbeiter/-innen eintragen.</t>
        </r>
      </text>
    </comment>
    <comment ref="G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K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M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eintragen.</t>
        </r>
      </text>
    </comment>
    <comment ref="G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I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K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M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eintragen.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I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K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M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G18" authorId="0" shapeId="0">
      <text>
        <r>
          <rPr>
            <sz val="8"/>
            <color indexed="81"/>
            <rFont val="Tahoma"/>
            <family val="2"/>
          </rPr>
          <t>Steigerungsrate für die Personalkosten eintragen.
Maximal 2,5%!</t>
        </r>
      </text>
    </comment>
    <comment ref="O24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Q24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S24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U24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O26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Q26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S26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U26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M30" authorId="0" shapeId="0">
      <text>
        <r>
          <rPr>
            <sz val="8"/>
            <color indexed="81"/>
            <rFont val="Tahoma"/>
            <family val="2"/>
          </rPr>
          <t>Personalgemeinkostensatz eintragen.</t>
        </r>
      </text>
    </comment>
    <comment ref="M32" authorId="0" shapeId="0">
      <text>
        <r>
          <rPr>
            <sz val="8"/>
            <color indexed="81"/>
            <rFont val="Tahoma"/>
            <family val="2"/>
          </rPr>
          <t>Sachgemeinkostensatz eintragen.</t>
        </r>
      </text>
    </comment>
    <comment ref="O36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Q36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S36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U36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</commentList>
</comments>
</file>

<file path=xl/comments4.xml><?xml version="1.0" encoding="utf-8"?>
<comments xmlns="http://schemas.openxmlformats.org/spreadsheetml/2006/main">
  <authors>
    <author>Ein geschätzter Microsoft Office Anwender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Kürzel des Instituts eintragen
(hier: Abrechnung auf Stundenbasis!)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Stundensatz der am Projekt beteiligten Mitarbeiter/innen eintragen.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Anzahl der Stunden der am Projekt beteiligten Mitarbeiter/-innen eintragen.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Anzahl der Stunden der am Projekt beteiligten Mitarbeiter/-innen eintragen.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Anzahl der Stunden der am Projekt beteiligten Mitarbeiter/-innen eintragen.</t>
        </r>
      </text>
    </comment>
    <comment ref="M7" authorId="0" shapeId="0">
      <text>
        <r>
          <rPr>
            <sz val="8"/>
            <color indexed="81"/>
            <rFont val="Tahoma"/>
            <family val="2"/>
          </rPr>
          <t>Anzahl der Stunden der am Projekt beteiligten Mitarbeiter/-innen eintragen.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>Steigerungsrate für die Personalkosten eintragen.
Max. 2,5%!</t>
        </r>
      </text>
    </comment>
    <comment ref="O12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Q12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S12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U12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O14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Q14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S14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U14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Personalgemeinkostensatz eintragen.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Sachgemeinkostensatz eintragen.</t>
        </r>
      </text>
    </comment>
    <comment ref="O2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Q2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S2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U2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</commentList>
</comments>
</file>

<file path=xl/comments5.xml><?xml version="1.0" encoding="utf-8"?>
<comments xmlns="http://schemas.openxmlformats.org/spreadsheetml/2006/main">
  <authors>
    <author>Ein geschätzter Microsoft Office Anwender</author>
    <author>Wirtschaftsministerium</author>
  </authors>
  <commentList>
    <comment ref="C2" authorId="0" shapeId="0">
      <text>
        <r>
          <rPr>
            <sz val="10"/>
            <color indexed="81"/>
            <rFont val="Tahoma"/>
            <family val="2"/>
          </rPr>
          <t>Kürzel des FhG-Instituts eintrag</t>
        </r>
        <r>
          <rPr>
            <sz val="8"/>
            <color indexed="81"/>
            <rFont val="Tahoma"/>
            <family val="2"/>
          </rPr>
          <t xml:space="preserve">en
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TVÖD-Entgeltstufe eintragen</t>
        </r>
      </text>
    </comment>
    <comment ref="C7" authorId="0" shapeId="0">
      <text>
        <r>
          <rPr>
            <sz val="10"/>
            <color indexed="81"/>
            <rFont val="Tahoma"/>
            <family val="2"/>
          </rPr>
          <t>Entgeltstufe des am Projekt beteiligten Mitarbeiters eintragen.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 xml:space="preserve">Monatsgehalt aus Listen der FhG-Zentrale entnehmen
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M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O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Q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S7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Entgeltstufe des am Projekt beteiligten Mitarbeiters eintragen.</t>
        </r>
      </text>
    </comment>
    <comment ref="E9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M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O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Q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S9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C11" authorId="0" shapeId="0">
      <text>
        <r>
          <rPr>
            <sz val="10"/>
            <color indexed="81"/>
            <rFont val="Tahoma"/>
            <family val="2"/>
          </rPr>
          <t>Entgeltstufe des am Projekt beteiligten Mitarbeiters eintragen.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G11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K11" authorId="0" shapeId="0">
      <text>
        <r>
          <rPr>
            <sz val="8"/>
            <color indexed="81"/>
            <rFont val="Tahoma"/>
            <family val="2"/>
          </rPr>
          <t>Monatsgehalt aus Listen der FhG-Zentrale entnehmen</t>
        </r>
      </text>
    </comment>
    <comment ref="M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O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Q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S11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aus Liste der FhG-Zentrale entnehmen</t>
        </r>
      </text>
    </comment>
    <comment ref="G13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aus Liste der FhG-Zentrale entnehmen</t>
        </r>
      </text>
    </comment>
    <comment ref="I13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wird aus Ansatz Personalkosten berechnet.</t>
        </r>
      </text>
    </comment>
    <comment ref="K13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aus Liste der FhG-Zentrale entnehmen</t>
        </r>
      </text>
    </comment>
    <comment ref="M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O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Q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S13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Stundenentgelt der am Projekt beteiligten studentischen Hilfskräfte aus Liste der FhG-Zentrale entnehmen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Stundenentgelt der am Projekt beteiligten studentischen Hilfskräfte aus Liste der FhG-Zentrale entnehmen</t>
        </r>
      </text>
    </comment>
    <comment ref="I15" authorId="0" shapeId="0">
      <text>
        <r>
          <rPr>
            <sz val="8"/>
            <color indexed="81"/>
            <rFont val="Tahoma"/>
            <family val="2"/>
          </rPr>
          <t>Stundenentgelt der am Projekt beteiligten studentischen Hilfskräfte aus Liste der FhG-Zentrale entnehmen</t>
        </r>
      </text>
    </comment>
    <comment ref="K15" authorId="0" shapeId="0">
      <text>
        <r>
          <rPr>
            <sz val="8"/>
            <color indexed="81"/>
            <rFont val="Tahoma"/>
            <family val="2"/>
          </rPr>
          <t>Stundenentgelt der am Projekt beteiligten studentischen Hilfskräfte aus Liste der FhG-Zentrale entnehmen</t>
        </r>
      </text>
    </comment>
    <comment ref="M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O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Q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S15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U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W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Y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AA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U23" authorId="0" shapeId="0">
      <text>
        <r>
          <rPr>
            <sz val="12"/>
            <color indexed="81"/>
            <rFont val="Tahoma"/>
            <family val="2"/>
          </rPr>
          <t>Mittel für Investitionen eintragen.
Begründung in Beiblatt beifügen (s.a. Merkblatt).</t>
        </r>
      </text>
    </comment>
    <comment ref="W23" authorId="0" shapeId="0">
      <text>
        <r>
          <rPr>
            <sz val="12"/>
            <color indexed="81"/>
            <rFont val="Tahoma"/>
            <family val="2"/>
          </rPr>
          <t>Mittel für Investitionen eintragen.
Begründung in Beiblatt beifügen (s.a. Merkblatt).</t>
        </r>
      </text>
    </comment>
    <comment ref="Y23" authorId="0" shapeId="0">
      <text>
        <r>
          <rPr>
            <sz val="12"/>
            <color indexed="81"/>
            <rFont val="Tahoma"/>
            <family val="2"/>
          </rPr>
          <t>Mittel für Investitionen eintragen.
Begründung in Beiblatt beifügen (s.a. Merkblatt).</t>
        </r>
      </text>
    </comment>
    <comment ref="AA23" authorId="0" shapeId="0">
      <text>
        <r>
          <rPr>
            <sz val="12"/>
            <color indexed="81"/>
            <rFont val="Tahoma"/>
            <family val="2"/>
          </rPr>
          <t>Mittel für Investitionen eintragen.
Begründung in Beiblatt beifügen (s.a. Merkblatt).</t>
        </r>
      </text>
    </comment>
    <comment ref="S27" authorId="0" shapeId="0">
      <text>
        <r>
          <rPr>
            <sz val="10"/>
            <color indexed="81"/>
            <rFont val="Tahoma"/>
            <family val="2"/>
          </rPr>
          <t>Personalgemeinkostensatz eintragen.</t>
        </r>
      </text>
    </comment>
    <comment ref="S29" authorId="0" shapeId="0">
      <text>
        <r>
          <rPr>
            <sz val="10"/>
            <color indexed="81"/>
            <rFont val="Tahoma"/>
            <family val="2"/>
          </rPr>
          <t>Sachgemeinkostensatz eintragen.</t>
        </r>
      </text>
    </comment>
    <comment ref="S31" authorId="0" shapeId="0">
      <text>
        <r>
          <rPr>
            <sz val="10"/>
            <color indexed="81"/>
            <rFont val="Tahoma"/>
            <family val="2"/>
          </rPr>
          <t>Abschreibungssatz (AfA) eintragen.</t>
        </r>
      </text>
    </comment>
    <comment ref="U35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W35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Y35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AA35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</commentList>
</comments>
</file>

<file path=xl/comments6.xml><?xml version="1.0" encoding="utf-8"?>
<comments xmlns="http://schemas.openxmlformats.org/spreadsheetml/2006/main">
  <authors>
    <author>Ein geschätzter Microsoft Office Anwender</author>
  </authors>
  <commentList>
    <comment ref="D3" authorId="0" shapeId="0">
      <text>
        <r>
          <rPr>
            <sz val="8"/>
            <color indexed="81"/>
            <rFont val="Tahoma"/>
            <family val="2"/>
          </rPr>
          <t>Hier Kürzel des Hochschulinstituts eintragen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>Entgeltstufe des am Projekt beteiligten Mitarbeiters eintragen.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>Monatsgehalt des am Projekt beteiligten Mitarbeiters eintragen.</t>
        </r>
      </text>
    </comment>
    <comment ref="H8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J8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L8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N8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>Entgeltstufe des am Projekt beteiligten Mitarbeiters eintragen.</t>
        </r>
      </text>
    </comment>
    <comment ref="F10" authorId="0" shapeId="0">
      <text>
        <r>
          <rPr>
            <sz val="8"/>
            <color indexed="81"/>
            <rFont val="Tahoma"/>
            <family val="2"/>
          </rPr>
          <t>Monatsgehalt des am Projekt beteiligten Mitarbeiters eintragen.</t>
        </r>
      </text>
    </comment>
    <comment ref="H10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J10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L10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N10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>Entgeltstufe des am Projekt beteiligten Mitarbeiters eintragen.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Monatsgehalt des am Projekt beteiligten Mitarbeiters eintragen.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N12" authorId="0" shapeId="0">
      <text>
        <r>
          <rPr>
            <sz val="8"/>
            <color indexed="81"/>
            <rFont val="Tahoma"/>
            <family val="2"/>
          </rPr>
          <t>Personenmannmonate des am Projekt beteiligten Mitarbeiters eintragen.</t>
        </r>
      </text>
    </comment>
    <comment ref="F14" authorId="0" shapeId="0">
      <text>
        <r>
          <rPr>
            <sz val="8"/>
            <color indexed="81"/>
            <rFont val="Tahoma"/>
            <family val="2"/>
          </rPr>
          <t>Stundenentgelt der am Projekt beteiligten geprüften Hilfskräfte eintragen.</t>
        </r>
      </text>
    </comment>
    <comment ref="H14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J14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L14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N14" authorId="0" shapeId="0">
      <text>
        <r>
          <rPr>
            <sz val="8"/>
            <color indexed="81"/>
            <rFont val="Tahoma"/>
            <family val="2"/>
          </rPr>
          <t>Anzahl der Stunden der am Projekt beteiligten geprüften Hilfskräfte eintragen.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Stundenentgelt der am Projekt beteiligten studentischen Hilfskräfte eintragen.</t>
        </r>
      </text>
    </comment>
    <comment ref="H16" authorId="0" shapeId="0">
      <text>
        <r>
          <rPr>
            <sz val="8"/>
            <color indexed="81"/>
            <rFont val="Tahoma"/>
            <family val="2"/>
          </rPr>
          <t>Anzahl der Stunden der am Projekt beteiligten studentischen  Hilfskräfte eintragen.</t>
        </r>
      </text>
    </comment>
    <comment ref="J16" authorId="0" shapeId="0">
      <text>
        <r>
          <rPr>
            <sz val="8"/>
            <color indexed="81"/>
            <rFont val="Tahoma"/>
            <family val="2"/>
          </rPr>
          <t>Anzahl der Stunden der am Projekt beteiligten studentischen Hilfskräfte eintragen.</t>
        </r>
      </text>
    </comment>
    <comment ref="L16" authorId="0" shapeId="0">
      <text>
        <r>
          <rPr>
            <sz val="8"/>
            <color indexed="81"/>
            <rFont val="Tahoma"/>
            <family val="2"/>
          </rPr>
          <t>Anzahl der Stunden der am Projekt beteiligten studentischen Hilfskräfte eintragen.</t>
        </r>
      </text>
    </comment>
    <comment ref="N16" authorId="0" shapeId="0">
      <text>
        <r>
          <rPr>
            <sz val="8"/>
            <color indexed="81"/>
            <rFont val="Tahoma"/>
            <family val="2"/>
          </rPr>
          <t>Anzahl der Stunden der am Projekt beteiligten studentischen Hilfskräfte eintragen.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Steigerungsrate für die Personalkosten eintragen. Maximal 2,5%!</t>
        </r>
      </text>
    </comment>
    <comment ref="P25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R25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T25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V25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P27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R27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T27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V27" authorId="0" shapeId="0">
      <text>
        <r>
          <rPr>
            <sz val="8"/>
            <color indexed="81"/>
            <rFont val="Tahoma"/>
            <family val="2"/>
          </rPr>
          <t>Investitionen eintragen.
Begründung in Beiblatt beifügen (s.a. Merkblatt).</t>
        </r>
      </text>
    </comment>
    <comment ref="P3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R3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T3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  <comment ref="V34" authorId="0" shapeId="0">
      <text>
        <r>
          <rPr>
            <sz val="8"/>
            <color indexed="81"/>
            <rFont val="Tahoma"/>
            <family val="2"/>
          </rPr>
          <t>Fremdleistungen (Unteraufträge) eintragen.
Begründung in Beiblatt beifügen (s.a. Merkblatt).</t>
        </r>
      </text>
    </comment>
  </commentList>
</comments>
</file>

<file path=xl/comments7.xml><?xml version="1.0" encoding="utf-8"?>
<comments xmlns="http://schemas.openxmlformats.org/spreadsheetml/2006/main">
  <authors>
    <author>Ein geschätzter Microsoft Office Anwender</author>
    <author>Hoyer, Sebastian (WM)</author>
  </authors>
  <commentList>
    <comment ref="D3" authorId="0" shapeId="0">
      <text>
        <r>
          <rPr>
            <sz val="8"/>
            <color indexed="81"/>
            <rFont val="Tahoma"/>
            <family val="2"/>
          </rPr>
          <t>Hier Kürzel des  förderfähigen KMU eintragen</t>
        </r>
      </text>
    </comment>
    <comment ref="D6" authorId="1" shapeId="0">
      <text>
        <r>
          <rPr>
            <sz val="9"/>
            <color indexed="81"/>
            <rFont val="Segoe UI"/>
            <family val="2"/>
          </rPr>
          <t xml:space="preserve">Einkommen-/lohnsteuerpflichtiger Bruttolohn bzw. –gehalt je Kalenderjahr (ohne Arbeitgeberanteile zur Sozialversicherung und ohne umsatz- oder gewinnabhängige Zuschläge) der im Projekt tätigen Mitarbeiter (gemäß Ziffer 2.5 des Merkblattes).
</t>
        </r>
      </text>
    </comment>
    <comment ref="F6" authorId="1" shapeId="0">
      <text>
        <r>
          <rPr>
            <sz val="9"/>
            <color indexed="81"/>
            <rFont val="Segoe UI"/>
            <family val="2"/>
          </rPr>
          <t xml:space="preserve">Jahresarbeitsstunden (ohne Abzug von Fehlzeiten wie beispielsweise Urlaub, Krank-heit etc.) laut Tarifvertrag/Betriebsvereinbarung/Arbeitsvertrag (gemäß Ziffer 2.5 des Merkblattes).
</t>
        </r>
      </text>
    </comment>
    <comment ref="H8" authorId="0" shapeId="0">
      <text>
        <r>
          <rPr>
            <sz val="8"/>
            <color indexed="81"/>
            <rFont val="Tahoma"/>
            <family val="2"/>
          </rPr>
          <t>Stundensatz wird automatisch berechnet!</t>
        </r>
      </text>
    </comment>
    <comment ref="J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N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H10" authorId="0" shapeId="0">
      <text>
        <r>
          <rPr>
            <sz val="8"/>
            <color indexed="81"/>
            <rFont val="Tahoma"/>
            <family val="2"/>
          </rPr>
          <t>Stundensatz wird automatisch berechnet!</t>
        </r>
      </text>
    </comment>
    <comment ref="J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N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P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>Stundensatz wird automatisch berechnet!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N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P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J15" authorId="0" shapeId="0">
      <text>
        <r>
          <rPr>
            <sz val="8"/>
            <color indexed="81"/>
            <rFont val="Tahoma"/>
            <family val="2"/>
          </rPr>
          <t xml:space="preserve">Steigerungsrate für die Personalkosten eintragen. Maximal 2,5%!
</t>
        </r>
      </text>
    </comment>
    <comment ref="R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T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V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X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R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  <comment ref="T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  <comment ref="V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</commentList>
</comments>
</file>

<file path=xl/comments8.xml><?xml version="1.0" encoding="utf-8"?>
<comments xmlns="http://schemas.openxmlformats.org/spreadsheetml/2006/main">
  <authors>
    <author>Ein geschätzter Microsoft Office Anwender</author>
    <author>Hoyer, Sebastian (WM)</author>
  </authors>
  <commentList>
    <comment ref="D3" authorId="0" shapeId="0">
      <text>
        <r>
          <rPr>
            <sz val="8"/>
            <color indexed="81"/>
            <rFont val="Tahoma"/>
            <family val="2"/>
          </rPr>
          <t>Hier Kürzel des  Uternehmen / KMU eintragen</t>
        </r>
      </text>
    </comment>
    <comment ref="D6" authorId="1" shapeId="0">
      <text>
        <r>
          <rPr>
            <sz val="9"/>
            <color indexed="81"/>
            <rFont val="Segoe UI"/>
            <family val="2"/>
          </rPr>
          <t xml:space="preserve">Einkommen-/lohnsteuerpflichtiger Bruttolohn bzw. –gehalt je Kalenderjahr (ohne Arbeitgeberanteile zur Sozialversicherung und ohne umsatz- oder gewinnabhängige Zuschläge) der im Projekt tätigen Mitarbeiter (gemäß Ziffer 2.5 des Merkblattes).
</t>
        </r>
      </text>
    </comment>
    <comment ref="F6" authorId="1" shapeId="0">
      <text>
        <r>
          <rPr>
            <sz val="9"/>
            <color indexed="81"/>
            <rFont val="Segoe UI"/>
            <family val="2"/>
          </rPr>
          <t xml:space="preserve">Jahresarbeitsstunden (ohne Abzug von Fehlzeiten wie beispielsweise Urlaub, Krank-heit etc.) laut Tarifvertrag/Betriebsvereinbarung/Arbeitsvertrag (gemäß Ziffer 2.5 des Merkblattes).
</t>
        </r>
      </text>
    </comment>
    <comment ref="H8" authorId="0" shapeId="0">
      <text>
        <r>
          <rPr>
            <sz val="8"/>
            <color indexed="81"/>
            <rFont val="Tahoma"/>
            <family val="2"/>
          </rPr>
          <t>Stundensatz wird automatisch berechnet!</t>
        </r>
      </text>
    </comment>
    <comment ref="J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N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H10" authorId="0" shapeId="0">
      <text>
        <r>
          <rPr>
            <sz val="8"/>
            <color indexed="81"/>
            <rFont val="Tahoma"/>
            <family val="2"/>
          </rPr>
          <t>Stundensatz wird automatisch berechnet!</t>
        </r>
      </text>
    </comment>
    <comment ref="J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N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P10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>Stundensatz wird automatisch berechnet!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L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N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P12" authorId="0" shapeId="0">
      <text>
        <r>
          <rPr>
            <sz val="8"/>
            <color indexed="81"/>
            <rFont val="Tahoma"/>
            <family val="2"/>
          </rPr>
          <t>Für das Projekt zu leistende Stunden des beteiligten Mitarbeiters eintragen.</t>
        </r>
      </text>
    </comment>
    <comment ref="J15" authorId="0" shapeId="0">
      <text>
        <r>
          <rPr>
            <sz val="8"/>
            <color indexed="81"/>
            <rFont val="Tahoma"/>
            <family val="2"/>
          </rPr>
          <t xml:space="preserve">Steigerungsrate für die Personalkosten eintragen. Maximal 2,5%!
</t>
        </r>
      </text>
    </comment>
    <comment ref="R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T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V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X21" authorId="0" shapeId="0">
      <text>
        <r>
          <rPr>
            <sz val="8"/>
            <color indexed="81"/>
            <rFont val="Tahoma"/>
            <family val="2"/>
          </rPr>
          <t>Material-/Sachkosten eintragen.
Begründung in Beiblatt beifügen (s.a. Merkblatt)</t>
        </r>
      </text>
    </comment>
    <comment ref="R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  <comment ref="T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  <comment ref="V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>Reisekosten eintragen.
Begründung in Beiblatt beifügen (s.a. Merkblatt).</t>
        </r>
      </text>
    </comment>
  </commentList>
</comments>
</file>

<file path=xl/comments9.xml><?xml version="1.0" encoding="utf-8"?>
<comments xmlns="http://schemas.openxmlformats.org/spreadsheetml/2006/main">
  <authors>
    <author>Wirtschaftsministerium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E7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G7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I7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K7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E23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G23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I23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K23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E40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G40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I40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K40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OBEREN Teil aus dem Firmenprofil hier einfügen</t>
        </r>
      </text>
    </comment>
    <comment ref="C56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E56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G56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I56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  <comment ref="K56" authorId="0" shapeId="0">
      <text>
        <r>
          <rPr>
            <b/>
            <sz val="10"/>
            <color indexed="81"/>
            <rFont val="Tahoma"/>
            <family val="2"/>
          </rPr>
          <t>In dieses oberste Feld klicken, sodann mit "Inhalte einfügen/Werte" den UNTEREN Teil aus dem Firmenprofil hier einfügen</t>
        </r>
      </text>
    </comment>
  </commentList>
</comments>
</file>

<file path=xl/sharedStrings.xml><?xml version="1.0" encoding="utf-8"?>
<sst xmlns="http://schemas.openxmlformats.org/spreadsheetml/2006/main" count="517" uniqueCount="264">
  <si>
    <t>v.H.</t>
  </si>
  <si>
    <t>für das im folgenden beschriebene Vorhaben mit einer Laufzeit</t>
  </si>
  <si>
    <t>Vorhaben (Kurzbezeichnung, max. 120 Zeichen)</t>
  </si>
  <si>
    <t>Straße</t>
  </si>
  <si>
    <t>PLZ</t>
  </si>
  <si>
    <t>Ort</t>
  </si>
  <si>
    <t>Postfach</t>
  </si>
  <si>
    <t>Telefon</t>
  </si>
  <si>
    <t>Ausführende Stelle</t>
  </si>
  <si>
    <t>Projektleiter</t>
  </si>
  <si>
    <t>Bankverbindung</t>
  </si>
  <si>
    <t>Verbuchungsstelle bzw. Projekt-Nr.</t>
  </si>
  <si>
    <t>Rolle der Partner</t>
  </si>
  <si>
    <t>Kalkulation</t>
  </si>
  <si>
    <t>Gesamt</t>
  </si>
  <si>
    <t>Personalkosten</t>
  </si>
  <si>
    <t>Gehalt</t>
  </si>
  <si>
    <t>PM</t>
  </si>
  <si>
    <t xml:space="preserve">  wiss. Mitarbeiter o.ä.</t>
  </si>
  <si>
    <t xml:space="preserve">  grad. Mitarbeiter</t>
  </si>
  <si>
    <t xml:space="preserve">  sonst. Mitarbeiter</t>
  </si>
  <si>
    <t>Std.</t>
  </si>
  <si>
    <t xml:space="preserve">  geprüfte Hilfskräfte</t>
  </si>
  <si>
    <t xml:space="preserve">  stud. Hilfskräfte</t>
  </si>
  <si>
    <t>[%]</t>
  </si>
  <si>
    <t xml:space="preserve">  Steigerungsrate Personalkosten pro Jahr</t>
  </si>
  <si>
    <t>Zwischensumme Personalkosten:</t>
  </si>
  <si>
    <t>Material-/Sachkosten</t>
  </si>
  <si>
    <t>Investitionen</t>
  </si>
  <si>
    <t>Gemeinkosten</t>
  </si>
  <si>
    <t xml:space="preserve"> Personalgemeinkosten</t>
  </si>
  <si>
    <t xml:space="preserve"> Sachgemeinkosten</t>
  </si>
  <si>
    <t>Reisekosten</t>
  </si>
  <si>
    <t>Fremdleistungen</t>
  </si>
  <si>
    <t>Summe</t>
  </si>
  <si>
    <t>Satz</t>
  </si>
  <si>
    <t xml:space="preserve"> AfA</t>
  </si>
  <si>
    <t>Firmenübersicht</t>
  </si>
  <si>
    <t>Anwender/Hersteller</t>
  </si>
  <si>
    <t>Firmenname</t>
  </si>
  <si>
    <t>KFZ-Kennzeichen</t>
  </si>
  <si>
    <t>Kreis</t>
  </si>
  <si>
    <t>Region</t>
  </si>
  <si>
    <t>Mitarbeiter</t>
  </si>
  <si>
    <t>Anteilseigner</t>
  </si>
  <si>
    <t>Gegründet</t>
  </si>
  <si>
    <t>Produktionsprogramm</t>
  </si>
  <si>
    <t>Anbieter/Zulieferer</t>
  </si>
  <si>
    <t>Finanzierungsübersicht</t>
  </si>
  <si>
    <t>Gesamtkosten</t>
  </si>
  <si>
    <t>Kosten Institut</t>
  </si>
  <si>
    <t>Gesamtkosten des Projekts</t>
  </si>
  <si>
    <t>Finanzierung</t>
  </si>
  <si>
    <t>./.</t>
  </si>
  <si>
    <t>KFZ</t>
  </si>
  <si>
    <t>AA</t>
  </si>
  <si>
    <t>Ostalbkreis</t>
  </si>
  <si>
    <t>Ostwürttemberg</t>
  </si>
  <si>
    <t>BAD</t>
  </si>
  <si>
    <t>Baden-Baden</t>
  </si>
  <si>
    <t>Mittlerer Oberrhein</t>
  </si>
  <si>
    <t>BB</t>
  </si>
  <si>
    <t>Böblingen</t>
  </si>
  <si>
    <t>BC</t>
  </si>
  <si>
    <t>Biberach/Riß</t>
  </si>
  <si>
    <t>Donau-Iller</t>
  </si>
  <si>
    <t>BL</t>
  </si>
  <si>
    <t>Zollernalbkreis</t>
  </si>
  <si>
    <t>Neckar-Alb</t>
  </si>
  <si>
    <t>CW</t>
  </si>
  <si>
    <t>Calw</t>
  </si>
  <si>
    <t>Nordschwarzwald</t>
  </si>
  <si>
    <t>EM</t>
  </si>
  <si>
    <t>Emmendingen</t>
  </si>
  <si>
    <t>Oberrhein</t>
  </si>
  <si>
    <t>ES</t>
  </si>
  <si>
    <t>Esslingen</t>
  </si>
  <si>
    <t>FDS</t>
  </si>
  <si>
    <t>Freudenstadt</t>
  </si>
  <si>
    <t>FN</t>
  </si>
  <si>
    <t>Bodenseekreis</t>
  </si>
  <si>
    <t>Bodensee-Oberschwaben</t>
  </si>
  <si>
    <t>FR</t>
  </si>
  <si>
    <t>Breisgau-Hochschwarzwald / Freiburg</t>
  </si>
  <si>
    <t>Südlicher Oberrhein</t>
  </si>
  <si>
    <t>GP</t>
  </si>
  <si>
    <t>Göppingen</t>
  </si>
  <si>
    <t>HD</t>
  </si>
  <si>
    <t>Rhein-Neckar-Kreis</t>
  </si>
  <si>
    <t>Unterer Neckar</t>
  </si>
  <si>
    <t>HDH</t>
  </si>
  <si>
    <t>Heidenheim</t>
  </si>
  <si>
    <t>HN</t>
  </si>
  <si>
    <t>Heilbronn</t>
  </si>
  <si>
    <t>Franken</t>
  </si>
  <si>
    <t>KA</t>
  </si>
  <si>
    <t>Karlsruhe</t>
  </si>
  <si>
    <t>KN</t>
  </si>
  <si>
    <t>Konstanz</t>
  </si>
  <si>
    <t>Hochrhein-Bodensee</t>
  </si>
  <si>
    <t>KÜN</t>
  </si>
  <si>
    <t>Hohenlohekreis</t>
  </si>
  <si>
    <t>LB</t>
  </si>
  <si>
    <t>Ludwigsburg</t>
  </si>
  <si>
    <t>LÖ</t>
  </si>
  <si>
    <t>Lörrach</t>
  </si>
  <si>
    <t>MA</t>
  </si>
  <si>
    <t>Mannheim</t>
  </si>
  <si>
    <t>MOS</t>
  </si>
  <si>
    <t>Neckar-Odenwald-Kreis</t>
  </si>
  <si>
    <t>OG</t>
  </si>
  <si>
    <t>Ortenaukreis</t>
  </si>
  <si>
    <t>PF</t>
  </si>
  <si>
    <t>Enzkreis / Pforzheim</t>
  </si>
  <si>
    <t>RA</t>
  </si>
  <si>
    <t>Rastatt</t>
  </si>
  <si>
    <t>RT</t>
  </si>
  <si>
    <t>Reutlingen</t>
  </si>
  <si>
    <t>RV</t>
  </si>
  <si>
    <t>Ravensburg</t>
  </si>
  <si>
    <t>RW</t>
  </si>
  <si>
    <t>Rottweil</t>
  </si>
  <si>
    <t>S</t>
  </si>
  <si>
    <t>Stuttgart</t>
  </si>
  <si>
    <t>SHA</t>
  </si>
  <si>
    <t>Schwäbisch-Hall</t>
  </si>
  <si>
    <t>SIG</t>
  </si>
  <si>
    <t>Sigmaringen</t>
  </si>
  <si>
    <t>TBB</t>
  </si>
  <si>
    <t>Main-Tauber-Kreis</t>
  </si>
  <si>
    <t>TÜ</t>
  </si>
  <si>
    <t>Tübingen</t>
  </si>
  <si>
    <t>TUT</t>
  </si>
  <si>
    <t>Tuttlingen</t>
  </si>
  <si>
    <t>UL</t>
  </si>
  <si>
    <t>Alb-Donau-Kreis / Ulm</t>
  </si>
  <si>
    <t>VS</t>
  </si>
  <si>
    <t>Schwarzwald-Baar-Kreis</t>
  </si>
  <si>
    <t>WN</t>
  </si>
  <si>
    <t>Rems-Murr-Kreis</t>
  </si>
  <si>
    <t>WT</t>
  </si>
  <si>
    <t>Waldshut</t>
  </si>
  <si>
    <t xml:space="preserve">im Rahmen der </t>
  </si>
  <si>
    <t>€</t>
  </si>
  <si>
    <t>Anschrift des Geldinstituts für die Überweisung der Auszahlungsbeträgen (amtl. Kurzbezeichnung)</t>
  </si>
  <si>
    <t>Region Stuttgart</t>
  </si>
  <si>
    <t>Schwarzwald-Baar-Heuberg</t>
  </si>
  <si>
    <t>[€/m]</t>
  </si>
  <si>
    <t>[€]</t>
  </si>
  <si>
    <t>[€/h]</t>
  </si>
  <si>
    <t>1.</t>
  </si>
  <si>
    <t>Vorhabensbeschreibung</t>
  </si>
  <si>
    <t>Planungshilfen (z.B. Balkenplan)</t>
  </si>
  <si>
    <t>Erläuterung zur Vorkalkulation</t>
  </si>
  <si>
    <t>Zeichnungen, Skizzen und dergleichen</t>
  </si>
  <si>
    <t>2.</t>
  </si>
  <si>
    <t>(Anzahl)</t>
  </si>
  <si>
    <t>3.</t>
  </si>
  <si>
    <t>Ich erkläre (Zutreffendes ist angekreuzt),</t>
  </si>
  <si>
    <t>Für Hochschulen:</t>
  </si>
  <si>
    <t>Ort und Datum</t>
  </si>
  <si>
    <r>
      <t xml:space="preserve">Kurze Vorhabensbeschreibung </t>
    </r>
    <r>
      <rPr>
        <sz val="8"/>
        <rFont val="Arial"/>
        <family val="2"/>
      </rPr>
      <t>(max. 960 Zeichen)</t>
    </r>
  </si>
  <si>
    <t>von</t>
  </si>
  <si>
    <t>Monaten</t>
  </si>
  <si>
    <t>ab dem</t>
  </si>
  <si>
    <t>Zeitraum (Monate)</t>
  </si>
  <si>
    <t>ja:</t>
  </si>
  <si>
    <t>nein</t>
  </si>
  <si>
    <t>Bitte Förderstelle, Kurztitel, Laufzeit, Förderumfang und  Aktenzeichen angeben.</t>
  </si>
  <si>
    <t>Wurden ähnliche Vorhaben aus öffentlichen Mitteln (z.B. Land, Bund, EU, DFG) gefördert?</t>
  </si>
  <si>
    <t>Umsatz in Mio. €</t>
  </si>
  <si>
    <r>
      <t>Sitz</t>
    </r>
    <r>
      <rPr>
        <sz val="12"/>
        <rFont val="Arial"/>
        <family val="2"/>
      </rPr>
      <t xml:space="preserve"> Partnerinstitut</t>
    </r>
  </si>
  <si>
    <t>Kürzel</t>
  </si>
  <si>
    <r>
      <t>Name</t>
    </r>
    <r>
      <rPr>
        <sz val="12"/>
        <color indexed="8"/>
        <rFont val="Arial"/>
        <family val="2"/>
      </rPr>
      <t xml:space="preserve"> Partnerunternehmen</t>
    </r>
  </si>
  <si>
    <r>
      <t>Sitz</t>
    </r>
    <r>
      <rPr>
        <sz val="12"/>
        <color indexed="8"/>
        <rFont val="Arial"/>
        <family val="2"/>
      </rPr>
      <t xml:space="preserve"> Partnerunternehmen</t>
    </r>
  </si>
  <si>
    <t>Kennziffern:</t>
  </si>
  <si>
    <t>1 = federführendes Institut</t>
  </si>
  <si>
    <t>Kennziffer</t>
  </si>
  <si>
    <t>Strasse</t>
  </si>
  <si>
    <t>in BaWü</t>
  </si>
  <si>
    <r>
      <t xml:space="preserve">Region </t>
    </r>
    <r>
      <rPr>
        <i/>
        <sz val="8"/>
        <color indexed="10"/>
        <rFont val="Arial"/>
        <family val="2"/>
      </rPr>
      <t>(wird autom. ausgefüllt)</t>
    </r>
  </si>
  <si>
    <r>
      <t>Kreis</t>
    </r>
    <r>
      <rPr>
        <i/>
        <sz val="8"/>
        <color indexed="32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(wird autom. ausgefüllt)</t>
    </r>
  </si>
  <si>
    <t>der Personalkosten</t>
  </si>
  <si>
    <t>fester Satz i.H.v.</t>
  </si>
  <si>
    <t xml:space="preserve">      Bitte Partnerunternehmen in entsprechende Kategorien einordnen!
      Wenn die ausgefüllten Firmenerklärungen elektronisch vorliegen, können die Daten jeweilsaus dem Blatt 2 "Firmenprofil" einkopiert werden. Die Anleitung findet sich auf dem Blatt
      "Firmenprofil"!</t>
  </si>
  <si>
    <t>Erklärung der federführenden Forschungseinrichtung/Hochschule:</t>
  </si>
  <si>
    <t>rechtsverbindliche Unterschrift
(federführende Forschungseinrichtung/Hochschule)</t>
  </si>
  <si>
    <t>x = beigefügt</t>
  </si>
  <si>
    <t>Nur gelb unterlegte Felder ausfüllen!</t>
  </si>
  <si>
    <t>Antrag</t>
  </si>
  <si>
    <t>auf Förderung eines Verbundprojekts</t>
  </si>
  <si>
    <t>Höhe der beantragten Fördermittel</t>
  </si>
  <si>
    <t>entsprechend</t>
  </si>
  <si>
    <t xml:space="preserve">        der Gesamtkosten i.H.v.</t>
  </si>
  <si>
    <t>Unterlagen zum Antrag</t>
  </si>
  <si>
    <t>Ich versichere die Richtigkeit und Vollständigkeit der Angaben im Antrag.</t>
  </si>
  <si>
    <t>Mit der Prüfung des Antrags durch Sachverständige/Gutachter bin einverstanden.</t>
  </si>
  <si>
    <t>Nur ausfüllen, wenn die ausführende Stelle des Antragstellers eine besondere Bezeichnung oder Anschrift hat!</t>
  </si>
  <si>
    <t>TVöD</t>
  </si>
  <si>
    <t>TV-L</t>
  </si>
  <si>
    <t>Gesamte Zuwendungssumme</t>
  </si>
  <si>
    <t>bitte freilassen für Registraturzwecke</t>
  </si>
  <si>
    <t>kein Mehrheitsbesitz (&gt;25 %)</t>
  </si>
  <si>
    <t>Anlage 1:</t>
  </si>
  <si>
    <t>Anlagen 2:</t>
  </si>
  <si>
    <t>Anlage/n 3:</t>
  </si>
  <si>
    <t>Raum für Eingangsstempel des Wirtschaftsministeriums</t>
  </si>
  <si>
    <t>Ministerium für Wirtschaft, Arbeit und Wohnungsbau Baden-Württemberg
Abteilung 3
Theodor-Heuss-Str. 4
70174 Stuttgart</t>
  </si>
  <si>
    <t xml:space="preserve">  dass mit dem Vorhaben noch nicht begonnen wurde und auch nicht vor der Bekanntgabe des</t>
  </si>
  <si>
    <t xml:space="preserve">  Zuwendungsbescheides begonnen wird,</t>
  </si>
  <si>
    <t xml:space="preserve">  dass das Vorhaben neu ist und dafür keine weitere Zuwendung von einer anderen Stelle des Landes 
</t>
  </si>
  <si>
    <t xml:space="preserve">  oder von einer anderen juristischen Person des öffentlichen Rechts beantragt wird oder bewilligt wurde,</t>
  </si>
  <si>
    <t xml:space="preserve">  dass unter Einbeziehung des beantragten Zuschusses die Gesamtfinanzierung des Vorhabens gesichert ist,</t>
  </si>
  <si>
    <t xml:space="preserve">  dass das Vorhaben bei den beteiligten Forschungseinrichtungen dem nichtwirtschaftlichen Bereich zuzuordnen ist. </t>
  </si>
  <si>
    <t xml:space="preserve">  Die wesentlichen Tätigkeiten von Forschungseinrichtungen, auch im Verbund, werden gemäß Ziff. 2.1.1 </t>
  </si>
  <si>
    <t xml:space="preserve">  des Unionsrahmen für staatliche Beihilfen zur Förderung von Forschung, Entwicklung und Innovation </t>
  </si>
  <si>
    <t xml:space="preserve">  und Finanzierung ist bei den Forschungseinrichtungen erfüllt.</t>
  </si>
  <si>
    <t xml:space="preserve">  als nichtwirtschaftliche Tätigkeit eingestuft. Die nach dieser Regelung erforderliche Trennung von Tätigkeiten, Kosten</t>
  </si>
  <si>
    <t>Mittelstandsoffensive Mobilität</t>
  </si>
  <si>
    <t>2017</t>
  </si>
  <si>
    <t>2 = weiteres Institut</t>
  </si>
  <si>
    <t>3 = förderfähiges KMU</t>
  </si>
  <si>
    <t xml:space="preserve">4 = Partnerunternehmen  </t>
  </si>
  <si>
    <t>Firmenerklärungen</t>
  </si>
  <si>
    <t>De-minimis Erklärungen der förderfähigen KMU</t>
  </si>
  <si>
    <t>Anlage/n 4:</t>
  </si>
  <si>
    <t>2021</t>
  </si>
  <si>
    <t>2018</t>
  </si>
  <si>
    <t>2019</t>
  </si>
  <si>
    <t>2020</t>
  </si>
  <si>
    <t>Nur gelb unterlegte Felder ausfüllen! 2017</t>
  </si>
  <si>
    <t>Kosten KMU</t>
  </si>
  <si>
    <t>(max. 300.000 €)</t>
  </si>
  <si>
    <t>Summe Institutskosten und förderf. KMU</t>
  </si>
  <si>
    <t>Mitarbeiter 1</t>
  </si>
  <si>
    <t>Mitarbeiter 2</t>
  </si>
  <si>
    <t>Mitarbeiter 3</t>
  </si>
  <si>
    <r>
      <t xml:space="preserve">Gesamtsumme </t>
    </r>
    <r>
      <rPr>
        <i/>
        <sz val="14"/>
        <color indexed="10"/>
        <rFont val="Arial"/>
        <family val="2"/>
      </rPr>
      <t>(förderfähige Kosten)</t>
    </r>
  </si>
  <si>
    <t>E-Mail</t>
  </si>
  <si>
    <t>Federführende Forschungseinrichtung/Institut</t>
  </si>
  <si>
    <t>IBAN</t>
  </si>
  <si>
    <t>BIC</t>
  </si>
  <si>
    <r>
      <t>Name</t>
    </r>
    <r>
      <rPr>
        <sz val="12"/>
        <rFont val="Arial"/>
        <family val="2"/>
      </rPr>
      <t xml:space="preserve"> Partnerinstitut (falls vorhanden)</t>
    </r>
  </si>
  <si>
    <t>Angebot/e samt Erläuterung/en zu Fremdleistungen / Investitionen</t>
  </si>
  <si>
    <t>Erklärung gem. § 264 StGB der förderfähigen KMU</t>
  </si>
  <si>
    <t>4.</t>
  </si>
  <si>
    <t>5.</t>
  </si>
  <si>
    <t>Anlage/n 5:</t>
  </si>
  <si>
    <r>
      <t xml:space="preserve">(bei Beteiligung weiterer Forschungseinrichtungen/Hochschulen von </t>
    </r>
    <r>
      <rPr>
        <u/>
        <sz val="10"/>
        <rFont val="Arial"/>
        <family val="2"/>
      </rPr>
      <t>allen</t>
    </r>
    <r>
      <rPr>
        <sz val="10"/>
        <rFont val="Arial"/>
        <family val="2"/>
      </rPr>
      <t xml:space="preserve"> gesondert auszufüllen und zu unterschreiben!)</t>
    </r>
  </si>
  <si>
    <t xml:space="preserve">  dass ich mit den Konsortialpartnern eine schriftliche Kooperationsvereinbarung abgeschlossen habe bzw.</t>
  </si>
  <si>
    <t xml:space="preserve">  vor Projektbeginn abschließen werde. Die Vorgaben des Förderaufrufs bzw. des Merkblattes werden hierbei beachtet.</t>
  </si>
  <si>
    <r>
      <t xml:space="preserve">  dass für die beteiligten Forschungseinrichtungen bzw. das Vorhaben </t>
    </r>
    <r>
      <rPr>
        <b/>
        <u/>
        <sz val="10"/>
        <rFont val="Arial"/>
        <family val="2"/>
      </rPr>
      <t>eine</t>
    </r>
    <r>
      <rPr>
        <sz val="10"/>
        <rFont val="Arial"/>
        <family val="2"/>
      </rPr>
      <t xml:space="preserve"> Berechtigung zum Vorsteuerabzug besteht</t>
    </r>
  </si>
  <si>
    <t xml:space="preserve">  (gem. § 15 UStG).</t>
  </si>
  <si>
    <t>Bitte hier Kalkulation der Fraunhofer Zentrale (Anlage B) einfügen        2017</t>
  </si>
  <si>
    <t>Zwischensumme Personaleinzelkosten:</t>
  </si>
  <si>
    <t>Zeitraum (Stunden)</t>
  </si>
  <si>
    <t>Eigenanteil der förderfähigen KMU (mind. 50%)</t>
  </si>
  <si>
    <t>Eigenleistungen weiterer Unternehmen / KMU</t>
  </si>
  <si>
    <t>ggfs. Eigenbeiträge der Institute</t>
  </si>
  <si>
    <t>Zeitraum</t>
  </si>
  <si>
    <t>Jahres
arbeits-
stunden</t>
  </si>
  <si>
    <t>Stunden-
satz</t>
  </si>
  <si>
    <t>Jahres-
bruttogehalt</t>
  </si>
  <si>
    <r>
      <t xml:space="preserve">Gesamtsumme </t>
    </r>
    <r>
      <rPr>
        <b/>
        <i/>
        <sz val="18"/>
        <color indexed="10"/>
        <rFont val="Arial"/>
        <family val="2"/>
      </rPr>
      <t>Eigenleistungen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</si>
</sst>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2" formatCode="#,##0\ &quot;DM&quot;"/>
    <numFmt numFmtId="176" formatCode="&quot;-&quot;;&quot;-&quot;;&quot;-&quot;;[Blue]General"/>
    <numFmt numFmtId="177" formatCode="[Red]&quot;BAT!&quot;;[Red]&quot;BAT!&quot;;[Red]&quot;BAT!&quot;;[Blue]General"/>
    <numFmt numFmtId="178" formatCode="[Blue]#,##0.00;[Red]&quot;Gehalt!&quot;;[Red]&quot;Gehalt!&quot;;[Red]&quot;Gehalt!&quot;"/>
    <numFmt numFmtId="179" formatCode="[Blue]#,##0.0;[Red]&quot;PM!&quot;;[Red]&quot;PM!&quot;;[Red]&quot;PM!&quot;"/>
    <numFmt numFmtId="180" formatCode="[Blue]#,##0.0\ &quot;%&quot;;[Red]&quot;Rate!&quot;;[Red]&quot;Rate!&quot;;[Red]&quot;Rate!&quot;"/>
    <numFmt numFmtId="181" formatCode="[Blue]#,##0;[Red]&quot;Ansatz!&quot;;[Red]&quot;Ansatz!&quot;;[Red]&quot;Ansatz!&quot;"/>
    <numFmt numFmtId="182" formatCode="[Blue]#,##0.00\ &quot;%&quot;;[Red]&quot;Rate!&quot;;[Red]&quot;Rate!&quot;;[Red]&quot;Rate!&quot;"/>
    <numFmt numFmtId="183" formatCode="[Blue]#,##0;[Red]General;[Red]General;[Red]General"/>
    <numFmt numFmtId="184" formatCode="[Blue]#,##0.00;[Red]&quot;Ansatz!&quot;;[Red]&quot;Ansatz!&quot;;[Red]&quot;Ansatz!&quot;"/>
    <numFmt numFmtId="186" formatCode="&quot;Name!&quot;;&quot;Name!&quot;;&quot;Name!&quot;;[Blue]General"/>
    <numFmt numFmtId="187" formatCode="[Blue]#0;[Red]&quot;Ansatz!&quot;;[Red]&quot;Ansatz!&quot;;[Red]&quot;Ansatz!&quot;"/>
    <numFmt numFmtId="190" formatCode="[Blue]d/\ mmmm\ yyyy;&quot;Name!&quot;;&quot;Name!&quot;;[Red]General"/>
    <numFmt numFmtId="192" formatCode="[Blue]#,##0.0;[Red]&quot;Ansatz!&quot;;[Red]&quot;Ansatz!&quot;;[Red]&quot;Ansatz!&quot;"/>
    <numFmt numFmtId="193" formatCode="[Blue]00000;&quot;PLZ!&quot;;&quot;PLZ!&quot;;&quot;PLZ!&quot;"/>
    <numFmt numFmtId="194" formatCode="yyyy"/>
    <numFmt numFmtId="209" formatCode="[Blue]#,##0\ &quot;%&quot;;[Red]&quot;Rate!&quot;"/>
    <numFmt numFmtId="211" formatCode="[Blue]#,##0.00;[Red]&quot;-&quot;;[Red]&quot;-&quot;;[Red]&quot;-&quot;"/>
    <numFmt numFmtId="212" formatCode="[Blue]#,##0.0;[Red]&quot;-&quot;;[Red]&quot;-&quot;;[Red]&quot;-&quot;"/>
  </numFmts>
  <fonts count="115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indexed="16"/>
      <name val="Arial"/>
      <family val="2"/>
    </font>
    <font>
      <b/>
      <i/>
      <u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sz val="12"/>
      <color indexed="16"/>
      <name val="Arial"/>
      <family val="2"/>
    </font>
    <font>
      <b/>
      <sz val="14"/>
      <color indexed="20"/>
      <name val="Arial"/>
      <family val="2"/>
    </font>
    <font>
      <b/>
      <sz val="14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18"/>
      <name val="Arial"/>
      <family val="2"/>
    </font>
    <font>
      <sz val="11"/>
      <color indexed="16"/>
      <name val="Arial"/>
      <family val="2"/>
    </font>
    <font>
      <sz val="12"/>
      <color indexed="20"/>
      <name val="Arial"/>
      <family val="2"/>
    </font>
    <font>
      <b/>
      <sz val="11"/>
      <color indexed="18"/>
      <name val="Arial"/>
      <family val="2"/>
    </font>
    <font>
      <sz val="11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i/>
      <sz val="11"/>
      <color indexed="16"/>
      <name val="Arial"/>
      <family val="2"/>
    </font>
    <font>
      <b/>
      <i/>
      <sz val="14"/>
      <color indexed="18"/>
      <name val="Arial"/>
      <family val="2"/>
    </font>
    <font>
      <i/>
      <sz val="12"/>
      <color indexed="18"/>
      <name val="Arial"/>
      <family val="2"/>
    </font>
    <font>
      <b/>
      <i/>
      <sz val="11"/>
      <color indexed="18"/>
      <name val="Arial"/>
      <family val="2"/>
    </font>
    <font>
      <b/>
      <sz val="12"/>
      <color indexed="50"/>
      <name val="Arial"/>
      <family val="2"/>
    </font>
    <font>
      <b/>
      <sz val="14"/>
      <color indexed="14"/>
      <name val="Arial"/>
      <family val="2"/>
    </font>
    <font>
      <i/>
      <sz val="10"/>
      <color indexed="16"/>
      <name val="Arial"/>
      <family val="2"/>
    </font>
    <font>
      <i/>
      <sz val="10"/>
      <color indexed="20"/>
      <name val="Arial"/>
      <family val="2"/>
    </font>
    <font>
      <i/>
      <sz val="10"/>
      <color indexed="17"/>
      <name val="Arial"/>
      <family val="2"/>
    </font>
    <font>
      <b/>
      <i/>
      <sz val="12"/>
      <color indexed="32"/>
      <name val="Arial"/>
      <family val="2"/>
    </font>
    <font>
      <b/>
      <sz val="12"/>
      <color indexed="3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2"/>
      <color indexed="20"/>
      <name val="Arial"/>
      <family val="2"/>
    </font>
    <font>
      <sz val="14"/>
      <color indexed="33"/>
      <name val="Arial"/>
      <family val="2"/>
    </font>
    <font>
      <i/>
      <sz val="12"/>
      <color indexed="18"/>
      <name val="Arial"/>
      <family val="2"/>
    </font>
    <font>
      <sz val="12"/>
      <color indexed="33"/>
      <name val="Arial"/>
      <family val="2"/>
    </font>
    <font>
      <sz val="14"/>
      <color indexed="20"/>
      <name val="Arial"/>
      <family val="2"/>
    </font>
    <font>
      <sz val="14"/>
      <color indexed="50"/>
      <name val="Arial"/>
      <family val="2"/>
    </font>
    <font>
      <b/>
      <i/>
      <sz val="14"/>
      <color indexed="33"/>
      <name val="Arial"/>
      <family val="2"/>
    </font>
    <font>
      <sz val="14"/>
      <color indexed="16"/>
      <name val="Arial"/>
      <family val="2"/>
    </font>
    <font>
      <b/>
      <i/>
      <sz val="12"/>
      <name val="Arial"/>
      <family val="2"/>
    </font>
    <font>
      <i/>
      <sz val="12"/>
      <color indexed="20"/>
      <name val="Arial"/>
      <family val="2"/>
    </font>
    <font>
      <i/>
      <sz val="12"/>
      <color indexed="50"/>
      <name val="Arial"/>
      <family val="2"/>
    </font>
    <font>
      <b/>
      <i/>
      <sz val="14"/>
      <color indexed="16"/>
      <name val="Arial"/>
      <family val="2"/>
    </font>
    <font>
      <b/>
      <i/>
      <sz val="14"/>
      <name val="Arial"/>
      <family val="2"/>
    </font>
    <font>
      <b/>
      <i/>
      <sz val="14"/>
      <color indexed="50"/>
      <name val="Arial"/>
      <family val="2"/>
    </font>
    <font>
      <b/>
      <i/>
      <sz val="18"/>
      <color indexed="14"/>
      <name val="Arial"/>
      <family val="2"/>
    </font>
    <font>
      <b/>
      <i/>
      <sz val="12"/>
      <color indexed="18"/>
      <name val="Arial"/>
      <family val="2"/>
    </font>
    <font>
      <i/>
      <sz val="8"/>
      <color indexed="10"/>
      <name val="Arial"/>
      <family val="2"/>
    </font>
    <font>
      <b/>
      <sz val="14"/>
      <color indexed="16"/>
      <name val="Arial"/>
      <family val="2"/>
    </font>
    <font>
      <sz val="14"/>
      <color indexed="12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0"/>
      <color indexed="32"/>
      <name val="Arial"/>
      <family val="2"/>
    </font>
    <font>
      <sz val="10"/>
      <color indexed="2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6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1"/>
      <name val="Tahoma"/>
      <family val="2"/>
    </font>
    <font>
      <b/>
      <i/>
      <sz val="18"/>
      <color indexed="10"/>
      <name val="Arial"/>
      <family val="2"/>
    </font>
    <font>
      <i/>
      <sz val="8"/>
      <color indexed="32"/>
      <name val="Arial"/>
      <family val="2"/>
    </font>
    <font>
      <b/>
      <sz val="10"/>
      <color indexed="81"/>
      <name val="Tahoma"/>
      <family val="2"/>
    </font>
    <font>
      <b/>
      <sz val="11"/>
      <color indexed="18"/>
      <name val="Arial"/>
      <family val="2"/>
    </font>
    <font>
      <b/>
      <i/>
      <u/>
      <sz val="16"/>
      <color indexed="10"/>
      <name val="Arial"/>
      <family val="2"/>
    </font>
    <font>
      <b/>
      <sz val="8"/>
      <color indexed="81"/>
      <name val="Tahoma"/>
      <family val="2"/>
    </font>
    <font>
      <b/>
      <i/>
      <sz val="16"/>
      <name val="Arial"/>
      <family val="2"/>
    </font>
    <font>
      <sz val="12"/>
      <color indexed="81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color indexed="16"/>
      <name val="Arial"/>
      <family val="2"/>
    </font>
    <font>
      <i/>
      <sz val="14"/>
      <color indexed="10"/>
      <name val="Arial"/>
      <family val="2"/>
    </font>
    <font>
      <i/>
      <sz val="10"/>
      <color indexed="16"/>
      <name val="Arial"/>
      <family val="2"/>
    </font>
    <font>
      <b/>
      <sz val="14"/>
      <color indexed="20"/>
      <name val="Arial"/>
      <family val="2"/>
    </font>
    <font>
      <b/>
      <i/>
      <sz val="14"/>
      <color indexed="1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b/>
      <sz val="12"/>
      <color indexed="81"/>
      <name val="Tahoma"/>
      <family val="2"/>
    </font>
    <font>
      <sz val="10"/>
      <color rgb="FFFF0000"/>
      <name val="Arial"/>
      <family val="2"/>
    </font>
    <font>
      <b/>
      <i/>
      <sz val="18"/>
      <color rgb="FFFF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double">
        <color indexed="16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  <diagonal/>
    </border>
    <border>
      <left/>
      <right/>
      <top style="dotted">
        <color indexed="10"/>
      </top>
      <bottom/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0" fillId="0" borderId="0"/>
  </cellStyleXfs>
  <cellXfs count="627">
    <xf numFmtId="0" fontId="0" fillId="0" borderId="0" xfId="0"/>
    <xf numFmtId="0" fontId="11" fillId="0" borderId="0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3" fontId="25" fillId="0" borderId="2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Fill="1" applyBorder="1" applyAlignment="1" applyProtection="1">
      <alignment horizontal="right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Border="1" applyProtection="1">
      <protection hidden="1"/>
    </xf>
    <xf numFmtId="3" fontId="36" fillId="0" borderId="5" xfId="0" applyNumberFormat="1" applyFont="1" applyFill="1" applyBorder="1" applyAlignment="1" applyProtection="1">
      <alignment horizontal="right" vertical="center"/>
      <protection hidden="1"/>
    </xf>
    <xf numFmtId="3" fontId="63" fillId="0" borderId="5" xfId="0" applyNumberFormat="1" applyFont="1" applyFill="1" applyBorder="1" applyAlignment="1" applyProtection="1">
      <alignment horizontal="right" vertical="center"/>
      <protection hidden="1"/>
    </xf>
    <xf numFmtId="0" fontId="23" fillId="0" borderId="6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180" fontId="13" fillId="0" borderId="6" xfId="0" applyNumberFormat="1" applyFont="1" applyFill="1" applyBorder="1" applyAlignment="1" applyProtection="1">
      <alignment horizontal="right" vertical="center"/>
      <protection hidden="1"/>
    </xf>
    <xf numFmtId="0" fontId="23" fillId="0" borderId="7" xfId="0" applyNumberFormat="1" applyFont="1" applyFill="1" applyBorder="1" applyAlignment="1" applyProtection="1">
      <alignment horizontal="left" vertical="center"/>
      <protection hidden="1"/>
    </xf>
    <xf numFmtId="0" fontId="3" fillId="0" borderId="7" xfId="0" applyNumberFormat="1" applyFont="1" applyFill="1" applyBorder="1" applyAlignment="1" applyProtection="1">
      <alignment vertical="center"/>
      <protection hidden="1"/>
    </xf>
    <xf numFmtId="0" fontId="61" fillId="0" borderId="7" xfId="0" applyFont="1" applyFill="1" applyBorder="1" applyAlignment="1" applyProtection="1">
      <alignment horizontal="left" vertical="center"/>
      <protection hidden="1"/>
    </xf>
    <xf numFmtId="0" fontId="62" fillId="0" borderId="7" xfId="0" applyFont="1" applyFill="1" applyBorder="1" applyAlignment="1" applyProtection="1">
      <alignment horizontal="center" vertical="center"/>
      <protection hidden="1"/>
    </xf>
    <xf numFmtId="0" fontId="62" fillId="0" borderId="7" xfId="0" applyFont="1" applyFill="1" applyBorder="1" applyAlignment="1" applyProtection="1">
      <alignment vertical="center"/>
      <protection hidden="1"/>
    </xf>
    <xf numFmtId="0" fontId="62" fillId="0" borderId="7" xfId="0" applyFont="1" applyBorder="1" applyProtection="1">
      <protection hidden="1"/>
    </xf>
    <xf numFmtId="3" fontId="36" fillId="0" borderId="7" xfId="0" applyNumberFormat="1" applyFont="1" applyFill="1" applyBorder="1" applyAlignment="1" applyProtection="1">
      <alignment horizontal="right" vertical="center"/>
      <protection hidden="1"/>
    </xf>
    <xf numFmtId="3" fontId="63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6" xfId="0" applyBorder="1" applyProtection="1">
      <protection hidden="1"/>
    </xf>
    <xf numFmtId="183" fontId="33" fillId="0" borderId="1" xfId="0" applyNumberFormat="1" applyFont="1" applyFill="1" applyBorder="1" applyAlignment="1" applyProtection="1">
      <alignment horizontal="right" vertical="center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3" fontId="41" fillId="0" borderId="8" xfId="0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34" fillId="0" borderId="9" xfId="0" applyFont="1" applyFill="1" applyBorder="1" applyAlignment="1" applyProtection="1">
      <alignment horizontal="left" vertical="center"/>
      <protection hidden="1"/>
    </xf>
    <xf numFmtId="0" fontId="41" fillId="0" borderId="9" xfId="0" applyFont="1" applyFill="1" applyBorder="1" applyAlignment="1" applyProtection="1">
      <alignment horizontal="right" vertical="center"/>
      <protection hidden="1"/>
    </xf>
    <xf numFmtId="0" fontId="37" fillId="0" borderId="9" xfId="0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56" fillId="0" borderId="0" xfId="0" applyFont="1" applyFill="1" applyBorder="1" applyAlignment="1" applyProtection="1">
      <alignment horizontal="left" vertical="center"/>
      <protection hidden="1"/>
    </xf>
    <xf numFmtId="3" fontId="44" fillId="0" borderId="1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64" fillId="2" borderId="0" xfId="0" applyFont="1" applyFill="1" applyProtection="1">
      <protection hidden="1"/>
    </xf>
    <xf numFmtId="0" fontId="64" fillId="2" borderId="0" xfId="0" applyFont="1" applyFill="1" applyAlignment="1" applyProtection="1">
      <alignment vertical="center"/>
      <protection hidden="1"/>
    </xf>
    <xf numFmtId="0" fontId="66" fillId="2" borderId="0" xfId="0" applyFont="1" applyFill="1" applyAlignment="1" applyProtection="1">
      <alignment vertical="center"/>
      <protection hidden="1"/>
    </xf>
    <xf numFmtId="0" fontId="64" fillId="2" borderId="0" xfId="0" applyFont="1" applyFill="1" applyAlignment="1" applyProtection="1">
      <protection hidden="1"/>
    </xf>
    <xf numFmtId="0" fontId="66" fillId="2" borderId="0" xfId="0" applyFont="1" applyFill="1" applyAlignment="1" applyProtection="1">
      <protection hidden="1"/>
    </xf>
    <xf numFmtId="0" fontId="35" fillId="3" borderId="0" xfId="0" applyFont="1" applyFill="1" applyBorder="1" applyAlignment="1" applyProtection="1">
      <protection hidden="1"/>
    </xf>
    <xf numFmtId="49" fontId="64" fillId="3" borderId="11" xfId="0" applyNumberFormat="1" applyFont="1" applyFill="1" applyBorder="1" applyAlignment="1">
      <alignment textRotation="90"/>
    </xf>
    <xf numFmtId="0" fontId="64" fillId="3" borderId="12" xfId="0" applyFont="1" applyFill="1" applyBorder="1"/>
    <xf numFmtId="0" fontId="64" fillId="3" borderId="13" xfId="0" applyFont="1" applyFill="1" applyBorder="1"/>
    <xf numFmtId="49" fontId="66" fillId="3" borderId="14" xfId="0" applyNumberFormat="1" applyFont="1" applyFill="1" applyBorder="1" applyAlignment="1">
      <alignment textRotation="90"/>
    </xf>
    <xf numFmtId="0" fontId="66" fillId="3" borderId="15" xfId="0" applyFont="1" applyFill="1" applyBorder="1" applyAlignment="1"/>
    <xf numFmtId="0" fontId="66" fillId="3" borderId="15" xfId="0" applyFont="1" applyFill="1" applyBorder="1" applyAlignment="1">
      <alignment vertical="center"/>
    </xf>
    <xf numFmtId="0" fontId="66" fillId="3" borderId="0" xfId="0" applyFont="1" applyFill="1" applyBorder="1" applyAlignment="1"/>
    <xf numFmtId="49" fontId="35" fillId="3" borderId="14" xfId="0" applyNumberFormat="1" applyFont="1" applyFill="1" applyBorder="1" applyAlignment="1">
      <alignment vertical="center" textRotation="90"/>
    </xf>
    <xf numFmtId="0" fontId="35" fillId="3" borderId="16" xfId="0" applyFont="1" applyFill="1" applyBorder="1" applyAlignment="1">
      <alignment vertical="center"/>
    </xf>
    <xf numFmtId="0" fontId="66" fillId="3" borderId="16" xfId="0" applyFont="1" applyFill="1" applyBorder="1" applyAlignment="1"/>
    <xf numFmtId="0" fontId="35" fillId="3" borderId="0" xfId="0" applyFont="1" applyFill="1" applyBorder="1" applyAlignment="1">
      <alignment vertical="center"/>
    </xf>
    <xf numFmtId="0" fontId="35" fillId="3" borderId="15" xfId="0" applyFont="1" applyFill="1" applyBorder="1" applyAlignment="1">
      <alignment vertical="center"/>
    </xf>
    <xf numFmtId="0" fontId="66" fillId="3" borderId="0" xfId="0" applyFont="1" applyFill="1" applyBorder="1"/>
    <xf numFmtId="0" fontId="66" fillId="3" borderId="15" xfId="0" applyFont="1" applyFill="1" applyBorder="1"/>
    <xf numFmtId="49" fontId="64" fillId="3" borderId="14" xfId="0" applyNumberFormat="1" applyFont="1" applyFill="1" applyBorder="1" applyAlignment="1">
      <alignment textRotation="90"/>
    </xf>
    <xf numFmtId="0" fontId="64" fillId="3" borderId="17" xfId="0" applyFont="1" applyFill="1" applyBorder="1"/>
    <xf numFmtId="0" fontId="64" fillId="3" borderId="15" xfId="0" applyFont="1" applyFill="1" applyBorder="1"/>
    <xf numFmtId="0" fontId="66" fillId="3" borderId="16" xfId="0" applyFont="1" applyFill="1" applyBorder="1"/>
    <xf numFmtId="0" fontId="0" fillId="3" borderId="0" xfId="0" applyFill="1"/>
    <xf numFmtId="0" fontId="72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0" fontId="35" fillId="3" borderId="16" xfId="0" applyFont="1" applyFill="1" applyBorder="1"/>
    <xf numFmtId="0" fontId="71" fillId="3" borderId="0" xfId="0" applyFont="1" applyFill="1" applyBorder="1"/>
    <xf numFmtId="0" fontId="35" fillId="3" borderId="0" xfId="0" applyFont="1" applyFill="1" applyBorder="1"/>
    <xf numFmtId="0" fontId="35" fillId="3" borderId="15" xfId="0" applyFont="1" applyFill="1" applyBorder="1"/>
    <xf numFmtId="0" fontId="67" fillId="3" borderId="16" xfId="0" applyFont="1" applyFill="1" applyBorder="1"/>
    <xf numFmtId="0" fontId="67" fillId="3" borderId="0" xfId="0" applyFont="1" applyFill="1" applyBorder="1"/>
    <xf numFmtId="0" fontId="67" fillId="3" borderId="15" xfId="0" applyFont="1" applyFill="1" applyBorder="1"/>
    <xf numFmtId="0" fontId="66" fillId="3" borderId="0" xfId="0" applyFont="1" applyFill="1" applyBorder="1" applyAlignment="1">
      <alignment wrapText="1"/>
    </xf>
    <xf numFmtId="0" fontId="35" fillId="3" borderId="18" xfId="0" applyFont="1" applyFill="1" applyBorder="1" applyAlignment="1" applyProtection="1">
      <protection hidden="1"/>
    </xf>
    <xf numFmtId="49" fontId="64" fillId="3" borderId="19" xfId="0" applyNumberFormat="1" applyFont="1" applyFill="1" applyBorder="1" applyAlignment="1">
      <alignment textRotation="90"/>
    </xf>
    <xf numFmtId="0" fontId="35" fillId="3" borderId="17" xfId="0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0" fontId="64" fillId="2" borderId="0" xfId="0" applyFont="1" applyFill="1" applyProtection="1">
      <protection locked="0" hidden="1"/>
    </xf>
    <xf numFmtId="0" fontId="64" fillId="2" borderId="0" xfId="0" applyFont="1" applyFill="1" applyAlignment="1" applyProtection="1">
      <alignment vertical="center"/>
      <protection locked="0" hidden="1"/>
    </xf>
    <xf numFmtId="0" fontId="66" fillId="2" borderId="0" xfId="0" applyFont="1" applyFill="1" applyAlignment="1" applyProtection="1">
      <alignment vertical="center"/>
      <protection locked="0" hidden="1"/>
    </xf>
    <xf numFmtId="0" fontId="64" fillId="2" borderId="0" xfId="0" applyFont="1" applyFill="1" applyAlignment="1" applyProtection="1">
      <protection locked="0" hidden="1"/>
    </xf>
    <xf numFmtId="0" fontId="66" fillId="2" borderId="0" xfId="0" applyFont="1" applyFill="1" applyAlignment="1" applyProtection="1">
      <protection locked="0" hidden="1"/>
    </xf>
    <xf numFmtId="0" fontId="66" fillId="2" borderId="0" xfId="0" applyFont="1" applyFill="1" applyProtection="1">
      <protection locked="0" hidden="1"/>
    </xf>
    <xf numFmtId="0" fontId="35" fillId="2" borderId="0" xfId="0" applyFont="1" applyFill="1" applyAlignment="1" applyProtection="1">
      <alignment vertical="center"/>
      <protection locked="0" hidden="1"/>
    </xf>
    <xf numFmtId="0" fontId="40" fillId="2" borderId="0" xfId="0" applyFont="1" applyFill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2" applyFont="1"/>
    <xf numFmtId="0" fontId="66" fillId="0" borderId="0" xfId="2" applyFont="1" applyBorder="1"/>
    <xf numFmtId="0" fontId="66" fillId="0" borderId="0" xfId="2" applyFont="1"/>
    <xf numFmtId="0" fontId="66" fillId="0" borderId="0" xfId="2" applyFont="1" applyAlignment="1">
      <alignment vertical="center"/>
    </xf>
    <xf numFmtId="0" fontId="64" fillId="0" borderId="0" xfId="2" applyFont="1"/>
    <xf numFmtId="0" fontId="35" fillId="3" borderId="11" xfId="2" applyFont="1" applyFill="1" applyBorder="1"/>
    <xf numFmtId="0" fontId="40" fillId="3" borderId="12" xfId="2" applyFill="1" applyBorder="1"/>
    <xf numFmtId="0" fontId="35" fillId="3" borderId="12" xfId="2" applyFont="1" applyFill="1" applyBorder="1"/>
    <xf numFmtId="0" fontId="66" fillId="3" borderId="16" xfId="2" applyFont="1" applyFill="1" applyBorder="1"/>
    <xf numFmtId="0" fontId="67" fillId="3" borderId="0" xfId="2" applyFont="1" applyFill="1" applyBorder="1"/>
    <xf numFmtId="0" fontId="66" fillId="3" borderId="0" xfId="2" applyFont="1" applyFill="1" applyBorder="1"/>
    <xf numFmtId="0" fontId="40" fillId="3" borderId="0" xfId="2" applyFill="1"/>
    <xf numFmtId="0" fontId="64" fillId="3" borderId="0" xfId="2" applyFont="1" applyFill="1" applyBorder="1"/>
    <xf numFmtId="0" fontId="1" fillId="3" borderId="0" xfId="2" applyFont="1" applyFill="1" applyBorder="1"/>
    <xf numFmtId="0" fontId="64" fillId="3" borderId="0" xfId="2" applyFont="1" applyFill="1" applyBorder="1" applyAlignment="1">
      <alignment horizontal="right" vertical="center"/>
    </xf>
    <xf numFmtId="0" fontId="66" fillId="3" borderId="16" xfId="2" applyFont="1" applyFill="1" applyBorder="1" applyAlignment="1">
      <alignment vertical="center"/>
    </xf>
    <xf numFmtId="0" fontId="66" fillId="3" borderId="0" xfId="2" applyFont="1" applyFill="1" applyBorder="1" applyAlignment="1">
      <alignment vertical="center"/>
    </xf>
    <xf numFmtId="0" fontId="35" fillId="3" borderId="17" xfId="2" applyFont="1" applyFill="1" applyBorder="1"/>
    <xf numFmtId="0" fontId="66" fillId="3" borderId="17" xfId="2" applyFont="1" applyFill="1" applyBorder="1"/>
    <xf numFmtId="0" fontId="64" fillId="3" borderId="16" xfId="2" applyFont="1" applyFill="1" applyBorder="1"/>
    <xf numFmtId="0" fontId="64" fillId="3" borderId="0" xfId="2" applyFont="1" applyFill="1"/>
    <xf numFmtId="0" fontId="66" fillId="3" borderId="19" xfId="2" applyFont="1" applyFill="1" applyBorder="1"/>
    <xf numFmtId="0" fontId="35" fillId="3" borderId="13" xfId="2" applyFont="1" applyFill="1" applyBorder="1"/>
    <xf numFmtId="0" fontId="66" fillId="3" borderId="15" xfId="2" applyFont="1" applyFill="1" applyBorder="1"/>
    <xf numFmtId="0" fontId="66" fillId="3" borderId="15" xfId="2" applyFont="1" applyFill="1" applyBorder="1" applyAlignment="1">
      <alignment vertical="center"/>
    </xf>
    <xf numFmtId="49" fontId="64" fillId="3" borderId="20" xfId="2" applyNumberFormat="1" applyFont="1" applyFill="1" applyBorder="1" applyAlignment="1">
      <alignment horizontal="right"/>
    </xf>
    <xf numFmtId="0" fontId="66" fillId="3" borderId="16" xfId="2" applyFont="1" applyFill="1" applyBorder="1" applyAlignment="1"/>
    <xf numFmtId="0" fontId="66" fillId="3" borderId="0" xfId="2" applyFont="1" applyFill="1" applyBorder="1" applyAlignment="1"/>
    <xf numFmtId="0" fontId="66" fillId="3" borderId="15" xfId="2" applyFont="1" applyFill="1" applyBorder="1" applyAlignment="1"/>
    <xf numFmtId="0" fontId="66" fillId="0" borderId="0" xfId="2" applyFont="1" applyAlignment="1"/>
    <xf numFmtId="0" fontId="66" fillId="0" borderId="0" xfId="2" applyFont="1" applyAlignment="1">
      <alignment vertical="top"/>
    </xf>
    <xf numFmtId="0" fontId="66" fillId="3" borderId="0" xfId="2" applyFont="1" applyFill="1"/>
    <xf numFmtId="0" fontId="66" fillId="2" borderId="21" xfId="0" applyFont="1" applyFill="1" applyBorder="1" applyAlignment="1" applyProtection="1">
      <alignment horizontal="right" vertical="center"/>
      <protection hidden="1"/>
    </xf>
    <xf numFmtId="0" fontId="35" fillId="3" borderId="0" xfId="0" applyFont="1" applyFill="1" applyAlignment="1" applyProtection="1">
      <alignment vertical="center"/>
      <protection hidden="1"/>
    </xf>
    <xf numFmtId="0" fontId="66" fillId="3" borderId="0" xfId="0" applyFont="1" applyFill="1" applyBorder="1" applyAlignment="1" applyProtection="1">
      <protection hidden="1"/>
    </xf>
    <xf numFmtId="0" fontId="35" fillId="3" borderId="0" xfId="0" applyFont="1" applyFill="1" applyAlignment="1" applyProtection="1">
      <protection hidden="1"/>
    </xf>
    <xf numFmtId="0" fontId="66" fillId="3" borderId="0" xfId="0" applyFont="1" applyFill="1" applyAlignment="1" applyProtection="1">
      <protection hidden="1"/>
    </xf>
    <xf numFmtId="0" fontId="73" fillId="3" borderId="12" xfId="0" applyFont="1" applyFill="1" applyBorder="1" applyAlignment="1" applyProtection="1">
      <protection hidden="1"/>
    </xf>
    <xf numFmtId="0" fontId="67" fillId="3" borderId="0" xfId="0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1" fontId="66" fillId="3" borderId="0" xfId="2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8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22" xfId="0" applyNumberFormat="1" applyFont="1" applyFill="1" applyBorder="1" applyAlignment="1" applyProtection="1">
      <alignment horizontal="center" vertical="center"/>
      <protection hidden="1"/>
    </xf>
    <xf numFmtId="49" fontId="82" fillId="0" borderId="22" xfId="0" applyNumberFormat="1" applyFont="1" applyFill="1" applyBorder="1" applyAlignment="1" applyProtection="1">
      <alignment horizontal="center" vertical="center"/>
      <protection hidden="1"/>
    </xf>
    <xf numFmtId="49" fontId="58" fillId="0" borderId="0" xfId="0" applyNumberFormat="1" applyFont="1" applyFill="1" applyBorder="1" applyAlignment="1" applyProtection="1">
      <alignment horizontal="center" vertical="center"/>
      <protection hidden="1"/>
    </xf>
    <xf numFmtId="49" fontId="82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3" borderId="0" xfId="2" applyFont="1" applyFill="1" applyBorder="1" applyAlignment="1">
      <alignment horizontal="center"/>
    </xf>
    <xf numFmtId="0" fontId="66" fillId="3" borderId="0" xfId="2" applyFont="1" applyFill="1" applyBorder="1" applyAlignment="1" applyProtection="1">
      <alignment horizontal="center" vertical="center"/>
      <protection locked="0"/>
    </xf>
    <xf numFmtId="0" fontId="83" fillId="3" borderId="0" xfId="2" applyFont="1" applyFill="1" applyBorder="1"/>
    <xf numFmtId="0" fontId="64" fillId="3" borderId="0" xfId="0" applyFont="1" applyFill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20" xfId="0" applyBorder="1" applyProtection="1">
      <protection hidden="1"/>
    </xf>
    <xf numFmtId="0" fontId="35" fillId="3" borderId="0" xfId="0" applyFont="1" applyFill="1" applyAlignment="1" applyProtection="1">
      <alignment horizontal="right" vertical="center"/>
      <protection hidden="1"/>
    </xf>
    <xf numFmtId="0" fontId="35" fillId="2" borderId="21" xfId="0" applyFont="1" applyFill="1" applyBorder="1" applyAlignment="1" applyProtection="1">
      <alignment horizontal="left" vertical="center"/>
      <protection hidden="1"/>
    </xf>
    <xf numFmtId="0" fontId="35" fillId="2" borderId="21" xfId="0" applyFont="1" applyFill="1" applyBorder="1" applyAlignment="1" applyProtection="1">
      <alignment horizontal="center" vertical="center"/>
      <protection hidden="1"/>
    </xf>
    <xf numFmtId="0" fontId="66" fillId="3" borderId="20" xfId="0" applyFont="1" applyFill="1" applyBorder="1" applyAlignment="1">
      <alignment horizontal="right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88" fillId="0" borderId="0" xfId="0" applyFont="1" applyFill="1" applyBorder="1" applyAlignment="1" applyProtection="1">
      <alignment horizontal="left" vertical="center"/>
      <protection hidden="1"/>
    </xf>
    <xf numFmtId="0" fontId="67" fillId="3" borderId="0" xfId="0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67" fillId="2" borderId="8" xfId="0" applyFont="1" applyFill="1" applyBorder="1" applyAlignment="1" applyProtection="1">
      <alignment horizontal="center" vertical="center"/>
      <protection hidden="1"/>
    </xf>
    <xf numFmtId="0" fontId="89" fillId="4" borderId="8" xfId="0" applyNumberFormat="1" applyFont="1" applyFill="1" applyBorder="1" applyAlignment="1" applyProtection="1">
      <alignment vertical="center"/>
      <protection locked="0"/>
    </xf>
    <xf numFmtId="0" fontId="91" fillId="3" borderId="15" xfId="0" applyFont="1" applyFill="1" applyBorder="1" applyAlignment="1" applyProtection="1">
      <alignment vertical="center"/>
      <protection hidden="1"/>
    </xf>
    <xf numFmtId="0" fontId="91" fillId="4" borderId="21" xfId="0" applyFont="1" applyFill="1" applyBorder="1" applyAlignment="1" applyProtection="1">
      <alignment horizontal="center" vertical="center"/>
      <protection locked="0"/>
    </xf>
    <xf numFmtId="0" fontId="91" fillId="3" borderId="0" xfId="0" applyFont="1" applyFill="1" applyBorder="1" applyAlignment="1" applyProtection="1">
      <alignment vertical="center"/>
      <protection hidden="1"/>
    </xf>
    <xf numFmtId="186" fontId="89" fillId="3" borderId="0" xfId="0" applyNumberFormat="1" applyFont="1" applyFill="1" applyBorder="1" applyAlignment="1" applyProtection="1">
      <alignment horizontal="left" vertical="center"/>
      <protection hidden="1"/>
    </xf>
    <xf numFmtId="186" fontId="89" fillId="3" borderId="0" xfId="0" applyNumberFormat="1" applyFont="1" applyFill="1" applyBorder="1" applyAlignment="1" applyProtection="1">
      <alignment horizontal="right" vertical="center"/>
      <protection hidden="1"/>
    </xf>
    <xf numFmtId="0" fontId="89" fillId="3" borderId="0" xfId="0" applyFont="1" applyFill="1" applyBorder="1" applyAlignment="1" applyProtection="1">
      <alignment vertical="center"/>
      <protection hidden="1"/>
    </xf>
    <xf numFmtId="0" fontId="89" fillId="3" borderId="18" xfId="0" applyFont="1" applyFill="1" applyBorder="1" applyAlignment="1" applyProtection="1">
      <alignment horizontal="center" vertical="center"/>
      <protection hidden="1"/>
    </xf>
    <xf numFmtId="0" fontId="65" fillId="3" borderId="0" xfId="0" applyFont="1" applyFill="1" applyBorder="1" applyAlignment="1" applyProtection="1">
      <alignment vertical="center"/>
      <protection hidden="1"/>
    </xf>
    <xf numFmtId="186" fontId="36" fillId="3" borderId="0" xfId="0" applyNumberFormat="1" applyFont="1" applyFill="1" applyBorder="1" applyAlignment="1" applyProtection="1">
      <alignment horizontal="left" vertical="center"/>
      <protection hidden="1"/>
    </xf>
    <xf numFmtId="0" fontId="67" fillId="3" borderId="0" xfId="0" applyFont="1" applyFill="1" applyBorder="1" applyAlignment="1" applyProtection="1">
      <protection hidden="1"/>
    </xf>
    <xf numFmtId="0" fontId="67" fillId="3" borderId="0" xfId="0" applyFont="1" applyFill="1" applyBorder="1" applyAlignment="1" applyProtection="1">
      <alignment horizontal="center"/>
      <protection hidden="1"/>
    </xf>
    <xf numFmtId="0" fontId="65" fillId="3" borderId="12" xfId="0" applyFont="1" applyFill="1" applyBorder="1" applyAlignment="1" applyProtection="1">
      <alignment vertical="center"/>
      <protection hidden="1"/>
    </xf>
    <xf numFmtId="186" fontId="36" fillId="3" borderId="12" xfId="0" applyNumberFormat="1" applyFont="1" applyFill="1" applyBorder="1" applyAlignment="1" applyProtection="1">
      <alignment horizontal="left" vertical="center"/>
      <protection hidden="1"/>
    </xf>
    <xf numFmtId="0" fontId="35" fillId="3" borderId="13" xfId="0" applyFont="1" applyFill="1" applyBorder="1"/>
    <xf numFmtId="0" fontId="65" fillId="3" borderId="17" xfId="0" applyFont="1" applyFill="1" applyBorder="1" applyAlignment="1" applyProtection="1">
      <alignment vertical="center"/>
      <protection hidden="1"/>
    </xf>
    <xf numFmtId="0" fontId="35" fillId="3" borderId="17" xfId="0" applyFont="1" applyFill="1" applyBorder="1" applyAlignment="1" applyProtection="1">
      <alignment vertical="center"/>
      <protection hidden="1"/>
    </xf>
    <xf numFmtId="0" fontId="35" fillId="3" borderId="20" xfId="0" applyFont="1" applyFill="1" applyBorder="1"/>
    <xf numFmtId="0" fontId="64" fillId="3" borderId="18" xfId="0" applyFont="1" applyFill="1" applyBorder="1"/>
    <xf numFmtId="0" fontId="65" fillId="3" borderId="11" xfId="0" applyFont="1" applyFill="1" applyBorder="1" applyAlignment="1" applyProtection="1">
      <alignment horizontal="left" vertical="center"/>
      <protection hidden="1"/>
    </xf>
    <xf numFmtId="0" fontId="65" fillId="3" borderId="12" xfId="0" applyFont="1" applyFill="1" applyBorder="1" applyAlignment="1" applyProtection="1">
      <alignment horizontal="left" vertical="center"/>
      <protection hidden="1"/>
    </xf>
    <xf numFmtId="0" fontId="35" fillId="3" borderId="19" xfId="0" applyFont="1" applyFill="1" applyBorder="1" applyAlignment="1" applyProtection="1">
      <alignment horizontal="left" vertical="center"/>
      <protection hidden="1"/>
    </xf>
    <xf numFmtId="0" fontId="65" fillId="3" borderId="17" xfId="0" applyFont="1" applyFill="1" applyBorder="1" applyAlignment="1" applyProtection="1">
      <alignment horizontal="left" vertical="center"/>
      <protection hidden="1"/>
    </xf>
    <xf numFmtId="0" fontId="65" fillId="3" borderId="17" xfId="0" applyFont="1" applyFill="1" applyBorder="1" applyAlignment="1" applyProtection="1">
      <alignment horizontal="right" vertical="center"/>
      <protection hidden="1"/>
    </xf>
    <xf numFmtId="0" fontId="78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locked="0" hidden="1"/>
    </xf>
    <xf numFmtId="0" fontId="67" fillId="0" borderId="0" xfId="0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vertical="center"/>
      <protection locked="0" hidden="1"/>
    </xf>
    <xf numFmtId="0" fontId="79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Protection="1">
      <protection locked="0" hidden="1"/>
    </xf>
    <xf numFmtId="0" fontId="71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locked="0" hidden="1"/>
    </xf>
    <xf numFmtId="0" fontId="71" fillId="0" borderId="0" xfId="0" applyFont="1" applyFill="1" applyBorder="1" applyProtection="1">
      <protection locked="0"/>
    </xf>
    <xf numFmtId="0" fontId="64" fillId="0" borderId="0" xfId="0" applyFont="1" applyFill="1" applyBorder="1" applyProtection="1">
      <protection hidden="1"/>
    </xf>
    <xf numFmtId="0" fontId="35" fillId="0" borderId="0" xfId="0" applyFont="1" applyFill="1" applyBorder="1" applyAlignment="1" applyProtection="1">
      <protection hidden="1"/>
    </xf>
    <xf numFmtId="0" fontId="64" fillId="0" borderId="0" xfId="0" applyFont="1" applyFill="1" applyBorder="1" applyAlignment="1" applyProtection="1">
      <protection locked="0" hidden="1"/>
    </xf>
    <xf numFmtId="3" fontId="35" fillId="0" borderId="0" xfId="0" applyNumberFormat="1" applyFont="1" applyFill="1" applyBorder="1" applyAlignment="1" applyProtection="1">
      <alignment vertical="center"/>
      <protection locked="0" hidden="1"/>
    </xf>
    <xf numFmtId="0" fontId="66" fillId="0" borderId="0" xfId="0" applyFont="1" applyFill="1" applyBorder="1" applyAlignment="1" applyProtection="1">
      <protection locked="0" hidden="1"/>
    </xf>
    <xf numFmtId="0" fontId="66" fillId="0" borderId="0" xfId="0" applyFont="1" applyFill="1" applyBorder="1" applyAlignment="1" applyProtection="1">
      <alignment horizontal="centerContinuous" vertical="center"/>
      <protection locked="0" hidden="1"/>
    </xf>
    <xf numFmtId="49" fontId="35" fillId="0" borderId="0" xfId="0" applyNumberFormat="1" applyFont="1" applyFill="1" applyBorder="1" applyAlignment="1" applyProtection="1">
      <alignment horizontal="center"/>
      <protection locked="0" hidden="1"/>
    </xf>
    <xf numFmtId="0" fontId="66" fillId="0" borderId="0" xfId="0" applyFont="1" applyFill="1" applyBorder="1" applyAlignment="1" applyProtection="1">
      <protection hidden="1"/>
    </xf>
    <xf numFmtId="0" fontId="70" fillId="0" borderId="0" xfId="0" applyFont="1" applyFill="1" applyBorder="1" applyAlignment="1" applyProtection="1">
      <alignment vertical="center"/>
      <protection locked="0" hidden="1"/>
    </xf>
    <xf numFmtId="0" fontId="35" fillId="0" borderId="0" xfId="0" applyFont="1" applyFill="1" applyBorder="1" applyAlignment="1" applyProtection="1">
      <alignment vertical="center"/>
      <protection locked="0" hidden="1"/>
    </xf>
    <xf numFmtId="0" fontId="35" fillId="0" borderId="0" xfId="0" applyFont="1" applyFill="1" applyBorder="1" applyAlignment="1" applyProtection="1">
      <protection locked="0" hidden="1"/>
    </xf>
    <xf numFmtId="0" fontId="66" fillId="0" borderId="0" xfId="0" applyFont="1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68" fillId="0" borderId="0" xfId="0" applyFont="1" applyFill="1" applyBorder="1" applyAlignment="1" applyProtection="1">
      <alignment wrapText="1"/>
      <protection locked="0" hidden="1"/>
    </xf>
    <xf numFmtId="0" fontId="64" fillId="0" borderId="0" xfId="0" applyFont="1" applyFill="1" applyBorder="1" applyAlignment="1" applyProtection="1">
      <alignment horizontal="left" wrapText="1"/>
      <protection locked="0" hidden="1"/>
    </xf>
    <xf numFmtId="0" fontId="66" fillId="0" borderId="0" xfId="0" applyFont="1" applyFill="1" applyBorder="1" applyAlignment="1" applyProtection="1">
      <alignment horizontal="right" vertical="center"/>
      <protection locked="0" hidden="1"/>
    </xf>
    <xf numFmtId="184" fontId="36" fillId="0" borderId="0" xfId="0" applyNumberFormat="1" applyFont="1" applyFill="1" applyBorder="1" applyAlignment="1" applyProtection="1">
      <alignment horizontal="centerContinuous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69" fillId="0" borderId="0" xfId="0" applyFont="1" applyFill="1" applyBorder="1" applyAlignment="1" applyProtection="1">
      <alignment horizontal="right" vertical="center"/>
      <protection locked="0" hidden="1"/>
    </xf>
    <xf numFmtId="192" fontId="36" fillId="0" borderId="0" xfId="1" applyNumberFormat="1" applyFont="1" applyFill="1" applyBorder="1" applyAlignment="1" applyProtection="1">
      <alignment horizontal="centerContinuous" vertical="center"/>
      <protection locked="0"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49" fontId="3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4" fillId="0" borderId="0" xfId="0" applyFont="1" applyFill="1" applyBorder="1" applyAlignment="1" applyProtection="1">
      <alignment horizontal="left" vertical="justify"/>
      <protection locked="0" hidden="1"/>
    </xf>
    <xf numFmtId="186" fontId="36" fillId="0" borderId="0" xfId="0" applyNumberFormat="1" applyFont="1" applyFill="1" applyBorder="1" applyAlignment="1" applyProtection="1">
      <alignment horizontal="left" vertical="center"/>
      <protection locked="0" hidden="1"/>
    </xf>
    <xf numFmtId="186" fontId="36" fillId="0" borderId="0" xfId="0" applyNumberFormat="1" applyFont="1" applyFill="1" applyBorder="1" applyAlignment="1" applyProtection="1">
      <alignment horizontal="center" vertical="center"/>
      <protection locked="0" hidden="1"/>
    </xf>
    <xf numFmtId="2" fontId="33" fillId="0" borderId="0" xfId="0" applyNumberFormat="1" applyFont="1" applyFill="1" applyBorder="1" applyAlignment="1" applyProtection="1">
      <alignment horizontal="center" vertical="center"/>
      <protection locked="0" hidden="1"/>
    </xf>
    <xf numFmtId="193" fontId="36" fillId="0" borderId="0" xfId="0" applyNumberFormat="1" applyFont="1" applyFill="1" applyBorder="1" applyAlignment="1" applyProtection="1">
      <alignment horizontal="center" vertical="center"/>
      <protection locked="0" hidden="1"/>
    </xf>
    <xf numFmtId="187" fontId="3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protection locked="0" hidden="1"/>
    </xf>
    <xf numFmtId="0" fontId="0" fillId="0" borderId="0" xfId="0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0" fillId="0" borderId="13" xfId="0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93" fillId="2" borderId="16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0" fillId="2" borderId="16" xfId="0" applyFont="1" applyFill="1" applyBorder="1" applyAlignment="1" applyProtection="1">
      <alignment vertical="center"/>
      <protection hidden="1"/>
    </xf>
    <xf numFmtId="0" fontId="31" fillId="2" borderId="1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35" fillId="4" borderId="0" xfId="2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35" fillId="2" borderId="8" xfId="2" applyFont="1" applyFill="1" applyBorder="1" applyAlignment="1" applyProtection="1">
      <alignment horizontal="left" vertical="center"/>
      <protection hidden="1"/>
    </xf>
    <xf numFmtId="0" fontId="35" fillId="2" borderId="0" xfId="2" applyFont="1" applyFill="1" applyBorder="1" applyAlignment="1" applyProtection="1">
      <alignment horizontal="left" vertical="center"/>
      <protection hidden="1"/>
    </xf>
    <xf numFmtId="0" fontId="90" fillId="2" borderId="0" xfId="0" applyFont="1" applyFill="1" applyBorder="1" applyAlignment="1" applyProtection="1">
      <alignment horizontal="left"/>
      <protection locked="0" hidden="1"/>
    </xf>
    <xf numFmtId="0" fontId="35" fillId="2" borderId="0" xfId="2" applyFont="1" applyFill="1" applyBorder="1" applyAlignment="1" applyProtection="1">
      <alignment horizontal="left" vertical="center"/>
      <protection locked="0" hidden="1"/>
    </xf>
    <xf numFmtId="0" fontId="3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6" fillId="2" borderId="0" xfId="2" applyFont="1" applyFill="1"/>
    <xf numFmtId="177" fontId="60" fillId="4" borderId="8" xfId="0" applyNumberFormat="1" applyFont="1" applyFill="1" applyBorder="1" applyAlignment="1" applyProtection="1">
      <alignment horizontal="center" vertical="center"/>
      <protection locked="0"/>
    </xf>
    <xf numFmtId="178" fontId="60" fillId="4" borderId="8" xfId="0" applyNumberFormat="1" applyFont="1" applyFill="1" applyBorder="1" applyAlignment="1" applyProtection="1">
      <alignment horizontal="right" vertical="center"/>
      <protection locked="0"/>
    </xf>
    <xf numFmtId="179" fontId="60" fillId="4" borderId="8" xfId="0" applyNumberFormat="1" applyFont="1" applyFill="1" applyBorder="1" applyAlignment="1" applyProtection="1">
      <alignment horizontal="right" vertical="center"/>
      <protection locked="0"/>
    </xf>
    <xf numFmtId="181" fontId="36" fillId="4" borderId="1" xfId="0" applyNumberFormat="1" applyFont="1" applyFill="1" applyBorder="1" applyAlignment="1" applyProtection="1">
      <alignment horizontal="right" vertical="center"/>
      <protection locked="0"/>
    </xf>
    <xf numFmtId="182" fontId="13" fillId="4" borderId="8" xfId="0" applyNumberFormat="1" applyFont="1" applyFill="1" applyBorder="1" applyAlignment="1" applyProtection="1">
      <alignment horizontal="right" vertical="center"/>
      <protection locked="0"/>
    </xf>
    <xf numFmtId="180" fontId="13" fillId="4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23" fillId="0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11" fillId="0" borderId="12" xfId="0" applyNumberFormat="1" applyFont="1" applyFill="1" applyBorder="1" applyAlignment="1" applyProtection="1">
      <alignment vertical="center"/>
      <protection hidden="1"/>
    </xf>
    <xf numFmtId="0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vertical="center"/>
      <protection hidden="1"/>
    </xf>
    <xf numFmtId="0" fontId="3" fillId="0" borderId="15" xfId="0" applyNumberFormat="1" applyFont="1" applyFill="1" applyBorder="1" applyAlignment="1" applyProtection="1">
      <alignment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vertical="center"/>
      <protection hidden="1"/>
    </xf>
    <xf numFmtId="0" fontId="23" fillId="0" borderId="17" xfId="0" applyNumberFormat="1" applyFont="1" applyFill="1" applyBorder="1" applyAlignment="1" applyProtection="1">
      <alignment horizontal="left" vertical="center"/>
      <protection hidden="1"/>
    </xf>
    <xf numFmtId="0" fontId="3" fillId="0" borderId="17" xfId="0" applyNumberFormat="1" applyFont="1" applyFill="1" applyBorder="1" applyAlignment="1" applyProtection="1">
      <alignment vertical="center"/>
      <protection hidden="1"/>
    </xf>
    <xf numFmtId="0" fontId="11" fillId="0" borderId="17" xfId="0" applyNumberFormat="1" applyFont="1" applyFill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protection hidden="1"/>
    </xf>
    <xf numFmtId="0" fontId="35" fillId="0" borderId="0" xfId="0" applyFont="1" applyBorder="1" applyProtection="1">
      <protection hidden="1"/>
    </xf>
    <xf numFmtId="0" fontId="35" fillId="0" borderId="0" xfId="0" applyFont="1" applyBorder="1" applyAlignment="1" applyProtection="1">
      <protection hidden="1"/>
    </xf>
    <xf numFmtId="4" fontId="35" fillId="0" borderId="0" xfId="0" applyNumberFormat="1" applyFont="1" applyBorder="1" applyProtection="1">
      <protection hidden="1"/>
    </xf>
    <xf numFmtId="0" fontId="52" fillId="0" borderId="16" xfId="0" applyFont="1" applyFill="1" applyBorder="1" applyAlignment="1" applyProtection="1">
      <alignment horizontal="center" vertical="center"/>
      <protection hidden="1"/>
    </xf>
    <xf numFmtId="0" fontId="48" fillId="0" borderId="16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52" fillId="2" borderId="15" xfId="0" applyFont="1" applyFill="1" applyBorder="1" applyAlignment="1" applyProtection="1">
      <alignment horizontal="center" vertical="center"/>
      <protection hidden="1"/>
    </xf>
    <xf numFmtId="0" fontId="27" fillId="2" borderId="15" xfId="0" applyFont="1" applyFill="1" applyBorder="1" applyAlignment="1" applyProtection="1">
      <alignment horizontal="center" vertical="center"/>
      <protection hidden="1"/>
    </xf>
    <xf numFmtId="0" fontId="3" fillId="2" borderId="15" xfId="0" applyNumberFormat="1" applyFont="1" applyFill="1" applyBorder="1" applyAlignment="1" applyProtection="1">
      <alignment vertical="center"/>
      <protection hidden="1"/>
    </xf>
    <xf numFmtId="0" fontId="48" fillId="2" borderId="15" xfId="0" applyFont="1" applyFill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 vertical="center"/>
      <protection hidden="1"/>
    </xf>
    <xf numFmtId="0" fontId="64" fillId="2" borderId="17" xfId="0" applyFont="1" applyFill="1" applyBorder="1" applyAlignment="1" applyProtection="1">
      <alignment horizontal="center" vertical="top"/>
      <protection hidden="1"/>
    </xf>
    <xf numFmtId="0" fontId="35" fillId="0" borderId="15" xfId="0" applyFont="1" applyBorder="1" applyProtection="1">
      <protection hidden="1"/>
    </xf>
    <xf numFmtId="0" fontId="54" fillId="0" borderId="15" xfId="0" applyFont="1" applyFill="1" applyBorder="1" applyAlignment="1" applyProtection="1">
      <alignment horizontal="center" vertical="center"/>
      <protection hidden="1"/>
    </xf>
    <xf numFmtId="0" fontId="51" fillId="0" borderId="15" xfId="0" applyFont="1" applyFill="1" applyBorder="1" applyAlignment="1" applyProtection="1">
      <alignment horizontal="center" vertical="center"/>
      <protection hidden="1"/>
    </xf>
    <xf numFmtId="3" fontId="25" fillId="0" borderId="15" xfId="0" applyNumberFormat="1" applyFont="1" applyFill="1" applyBorder="1" applyAlignment="1" applyProtection="1">
      <alignment horizontal="right" vertical="center"/>
      <protection hidden="1"/>
    </xf>
    <xf numFmtId="0" fontId="37" fillId="0" borderId="15" xfId="0" applyFont="1" applyFill="1" applyBorder="1" applyAlignment="1" applyProtection="1">
      <alignment horizontal="right" vertical="center"/>
      <protection hidden="1"/>
    </xf>
    <xf numFmtId="0" fontId="18" fillId="0" borderId="15" xfId="0" applyFont="1" applyFill="1" applyBorder="1" applyAlignment="1" applyProtection="1">
      <alignment horizontal="left" vertical="center"/>
      <protection hidden="1"/>
    </xf>
    <xf numFmtId="3" fontId="44" fillId="0" borderId="15" xfId="0" applyNumberFormat="1" applyFont="1" applyFill="1" applyBorder="1" applyAlignment="1" applyProtection="1">
      <alignment horizontal="right" vertical="center"/>
      <protection hidden="1"/>
    </xf>
    <xf numFmtId="0" fontId="46" fillId="0" borderId="15" xfId="0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 applyProtection="1">
      <alignment horizontal="right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47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/>
    <xf numFmtId="0" fontId="42" fillId="0" borderId="17" xfId="0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 applyProtection="1">
      <alignment horizontal="right" vertical="center"/>
      <protection hidden="1"/>
    </xf>
    <xf numFmtId="3" fontId="26" fillId="0" borderId="2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0" fontId="64" fillId="2" borderId="0" xfId="0" applyFont="1" applyFill="1" applyBorder="1" applyAlignment="1" applyProtection="1">
      <alignment horizontal="center" vertical="top"/>
      <protection hidden="1"/>
    </xf>
    <xf numFmtId="0" fontId="0" fillId="2" borderId="15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2" borderId="0" xfId="0" applyFill="1"/>
    <xf numFmtId="0" fontId="0" fillId="2" borderId="14" xfId="0" applyFill="1" applyBorder="1" applyProtection="1">
      <protection hidden="1"/>
    </xf>
    <xf numFmtId="172" fontId="36" fillId="4" borderId="8" xfId="0" applyNumberFormat="1" applyFont="1" applyFill="1" applyBorder="1" applyAlignment="1" applyProtection="1">
      <alignment horizontal="left" vertical="top"/>
      <protection locked="0"/>
    </xf>
    <xf numFmtId="3" fontId="41" fillId="4" borderId="8" xfId="0" applyNumberFormat="1" applyFont="1" applyFill="1" applyBorder="1" applyAlignment="1" applyProtection="1">
      <alignment horizontal="right" vertical="center"/>
      <protection locked="0"/>
    </xf>
    <xf numFmtId="0" fontId="88" fillId="0" borderId="0" xfId="0" applyFont="1" applyFill="1" applyBorder="1" applyAlignment="1" applyProtection="1">
      <alignment horizontal="right" vertical="center"/>
      <protection hidden="1"/>
    </xf>
    <xf numFmtId="0" fontId="11" fillId="0" borderId="13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/>
      <protection hidden="1"/>
    </xf>
    <xf numFmtId="0" fontId="29" fillId="0" borderId="15" xfId="0" applyFont="1" applyFill="1" applyBorder="1" applyAlignment="1" applyProtection="1">
      <alignment horizontal="center" vertical="center"/>
      <protection hidden="1"/>
    </xf>
    <xf numFmtId="0" fontId="11" fillId="0" borderId="15" xfId="0" applyNumberFormat="1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3" fontId="63" fillId="0" borderId="15" xfId="0" applyNumberFormat="1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55" fillId="0" borderId="17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97" fillId="0" borderId="0" xfId="0" applyFont="1" applyFill="1" applyBorder="1" applyAlignment="1" applyProtection="1">
      <alignment horizontal="left" vertical="center"/>
      <protection hidden="1"/>
    </xf>
    <xf numFmtId="0" fontId="0" fillId="2" borderId="23" xfId="0" applyFill="1" applyBorder="1" applyAlignment="1" applyProtection="1">
      <alignment horizontal="left" vertical="top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19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4" fontId="76" fillId="4" borderId="8" xfId="0" applyNumberFormat="1" applyFont="1" applyFill="1" applyBorder="1" applyAlignment="1" applyProtection="1">
      <alignment horizontal="right" vertical="center"/>
      <protection locked="0"/>
    </xf>
    <xf numFmtId="0" fontId="65" fillId="3" borderId="0" xfId="2" applyFont="1" applyFill="1" applyBorder="1"/>
    <xf numFmtId="0" fontId="64" fillId="3" borderId="0" xfId="2" applyFont="1" applyFill="1" applyBorder="1" applyAlignment="1">
      <alignment horizontal="right"/>
    </xf>
    <xf numFmtId="0" fontId="64" fillId="3" borderId="0" xfId="2" applyFont="1" applyFill="1" applyBorder="1" applyAlignment="1">
      <alignment horizontal="left"/>
    </xf>
    <xf numFmtId="0" fontId="64" fillId="3" borderId="11" xfId="0" applyFont="1" applyFill="1" applyBorder="1" applyProtection="1">
      <protection hidden="1"/>
    </xf>
    <xf numFmtId="0" fontId="64" fillId="3" borderId="12" xfId="0" applyFont="1" applyFill="1" applyBorder="1" applyProtection="1">
      <protection hidden="1"/>
    </xf>
    <xf numFmtId="0" fontId="35" fillId="3" borderId="12" xfId="0" applyFont="1" applyFill="1" applyBorder="1" applyProtection="1">
      <protection hidden="1"/>
    </xf>
    <xf numFmtId="0" fontId="35" fillId="3" borderId="12" xfId="0" applyFont="1" applyFill="1" applyBorder="1" applyAlignment="1" applyProtection="1">
      <protection hidden="1"/>
    </xf>
    <xf numFmtId="0" fontId="66" fillId="3" borderId="12" xfId="0" applyFont="1" applyFill="1" applyBorder="1" applyProtection="1">
      <protection hidden="1"/>
    </xf>
    <xf numFmtId="0" fontId="64" fillId="3" borderId="13" xfId="0" applyFont="1" applyFill="1" applyBorder="1" applyProtection="1">
      <protection hidden="1"/>
    </xf>
    <xf numFmtId="0" fontId="64" fillId="3" borderId="16" xfId="0" applyFont="1" applyFill="1" applyBorder="1" applyAlignment="1" applyProtection="1">
      <alignment vertical="center"/>
      <protection hidden="1"/>
    </xf>
    <xf numFmtId="0" fontId="64" fillId="3" borderId="0" xfId="0" applyFont="1" applyFill="1" applyBorder="1" applyAlignment="1" applyProtection="1">
      <alignment vertical="center"/>
      <protection hidden="1"/>
    </xf>
    <xf numFmtId="0" fontId="64" fillId="3" borderId="15" xfId="0" applyFont="1" applyFill="1" applyBorder="1" applyAlignment="1" applyProtection="1">
      <alignment vertical="center"/>
      <protection hidden="1"/>
    </xf>
    <xf numFmtId="0" fontId="66" fillId="3" borderId="16" xfId="0" applyFont="1" applyFill="1" applyBorder="1" applyAlignment="1" applyProtection="1">
      <alignment vertical="center"/>
      <protection hidden="1"/>
    </xf>
    <xf numFmtId="0" fontId="66" fillId="3" borderId="0" xfId="0" applyFont="1" applyFill="1" applyProtection="1">
      <protection hidden="1"/>
    </xf>
    <xf numFmtId="0" fontId="66" fillId="3" borderId="0" xfId="0" applyFont="1" applyFill="1" applyBorder="1" applyAlignment="1" applyProtection="1">
      <alignment vertical="center"/>
      <protection hidden="1"/>
    </xf>
    <xf numFmtId="0" fontId="66" fillId="3" borderId="15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64" fillId="3" borderId="16" xfId="0" applyFont="1" applyFill="1" applyBorder="1" applyProtection="1">
      <protection hidden="1"/>
    </xf>
    <xf numFmtId="0" fontId="64" fillId="3" borderId="15" xfId="0" applyFont="1" applyFill="1" applyBorder="1" applyProtection="1">
      <protection hidden="1"/>
    </xf>
    <xf numFmtId="0" fontId="64" fillId="3" borderId="16" xfId="0" applyFont="1" applyFill="1" applyBorder="1" applyAlignment="1" applyProtection="1">
      <protection hidden="1"/>
    </xf>
    <xf numFmtId="0" fontId="64" fillId="3" borderId="0" xfId="0" applyFont="1" applyFill="1" applyBorder="1" applyAlignment="1" applyProtection="1">
      <protection hidden="1"/>
    </xf>
    <xf numFmtId="0" fontId="64" fillId="3" borderId="15" xfId="0" applyFont="1" applyFill="1" applyBorder="1" applyAlignment="1" applyProtection="1">
      <protection hidden="1"/>
    </xf>
    <xf numFmtId="0" fontId="66" fillId="2" borderId="24" xfId="0" applyFont="1" applyFill="1" applyBorder="1" applyAlignment="1" applyProtection="1">
      <alignment vertical="center"/>
      <protection hidden="1"/>
    </xf>
    <xf numFmtId="0" fontId="66" fillId="2" borderId="18" xfId="0" applyFont="1" applyFill="1" applyBorder="1" applyAlignment="1" applyProtection="1">
      <alignment horizontal="right" vertical="center"/>
      <protection hidden="1"/>
    </xf>
    <xf numFmtId="0" fontId="85" fillId="3" borderId="0" xfId="0" applyFont="1" applyFill="1" applyBorder="1" applyAlignment="1" applyProtection="1">
      <alignment horizontal="left" vertical="center"/>
      <protection hidden="1"/>
    </xf>
    <xf numFmtId="0" fontId="86" fillId="3" borderId="0" xfId="0" applyFont="1" applyFill="1" applyBorder="1" applyAlignment="1" applyProtection="1">
      <alignment horizontal="left" vertical="center"/>
      <protection hidden="1"/>
    </xf>
    <xf numFmtId="3" fontId="35" fillId="3" borderId="0" xfId="0" applyNumberFormat="1" applyFont="1" applyFill="1" applyBorder="1" applyAlignment="1" applyProtection="1">
      <alignment vertical="center"/>
      <protection hidden="1"/>
    </xf>
    <xf numFmtId="0" fontId="69" fillId="2" borderId="24" xfId="0" applyFont="1" applyFill="1" applyBorder="1" applyAlignment="1" applyProtection="1">
      <alignment horizontal="right" vertical="center"/>
      <protection hidden="1"/>
    </xf>
    <xf numFmtId="0" fontId="66" fillId="3" borderId="0" xfId="0" applyFont="1" applyFill="1" applyBorder="1" applyAlignment="1" applyProtection="1">
      <alignment horizontal="left" vertical="center"/>
      <protection hidden="1"/>
    </xf>
    <xf numFmtId="0" fontId="66" fillId="3" borderId="16" xfId="0" applyFont="1" applyFill="1" applyBorder="1" applyAlignment="1" applyProtection="1">
      <protection hidden="1"/>
    </xf>
    <xf numFmtId="0" fontId="66" fillId="3" borderId="15" xfId="0" applyFont="1" applyFill="1" applyBorder="1" applyAlignment="1" applyProtection="1">
      <protection hidden="1"/>
    </xf>
    <xf numFmtId="0" fontId="35" fillId="3" borderId="0" xfId="0" applyFont="1" applyFill="1" applyProtection="1">
      <protection hidden="1"/>
    </xf>
    <xf numFmtId="0" fontId="66" fillId="3" borderId="0" xfId="0" applyFont="1" applyFill="1" applyBorder="1" applyAlignment="1" applyProtection="1">
      <alignment horizontal="centerContinuous" vertical="center"/>
      <protection hidden="1"/>
    </xf>
    <xf numFmtId="49" fontId="35" fillId="3" borderId="0" xfId="0" applyNumberFormat="1" applyFont="1" applyFill="1" applyBorder="1" applyAlignment="1" applyProtection="1">
      <alignment horizontal="center"/>
      <protection hidden="1"/>
    </xf>
    <xf numFmtId="0" fontId="64" fillId="2" borderId="25" xfId="0" applyFont="1" applyFill="1" applyBorder="1" applyProtection="1">
      <protection hidden="1"/>
    </xf>
    <xf numFmtId="0" fontId="66" fillId="2" borderId="26" xfId="0" applyFont="1" applyFill="1" applyBorder="1" applyAlignment="1" applyProtection="1">
      <alignment horizontal="right" vertical="center"/>
      <protection hidden="1"/>
    </xf>
    <xf numFmtId="0" fontId="64" fillId="2" borderId="26" xfId="0" applyFont="1" applyFill="1" applyBorder="1" applyAlignment="1" applyProtection="1">
      <alignment horizontal="left" vertical="justify"/>
      <protection hidden="1"/>
    </xf>
    <xf numFmtId="0" fontId="64" fillId="2" borderId="27" xfId="0" applyFont="1" applyFill="1" applyBorder="1" applyProtection="1">
      <protection hidden="1"/>
    </xf>
    <xf numFmtId="0" fontId="0" fillId="3" borderId="16" xfId="0" applyFill="1" applyBorder="1" applyProtection="1">
      <protection hidden="1"/>
    </xf>
    <xf numFmtId="186" fontId="36" fillId="2" borderId="26" xfId="0" applyNumberFormat="1" applyFont="1" applyFill="1" applyBorder="1" applyAlignment="1" applyProtection="1">
      <alignment horizontal="left" vertical="center"/>
      <protection hidden="1"/>
    </xf>
    <xf numFmtId="0" fontId="64" fillId="2" borderId="26" xfId="0" applyFont="1" applyFill="1" applyBorder="1" applyProtection="1">
      <protection hidden="1"/>
    </xf>
    <xf numFmtId="186" fontId="36" fillId="2" borderId="27" xfId="0" applyNumberFormat="1" applyFont="1" applyFill="1" applyBorder="1" applyAlignment="1" applyProtection="1">
      <alignment horizontal="center" vertical="center"/>
      <protection hidden="1"/>
    </xf>
    <xf numFmtId="0" fontId="66" fillId="3" borderId="16" xfId="0" applyFont="1" applyFill="1" applyBorder="1" applyProtection="1">
      <protection hidden="1"/>
    </xf>
    <xf numFmtId="0" fontId="66" fillId="3" borderId="15" xfId="0" applyFont="1" applyFill="1" applyBorder="1" applyProtection="1">
      <protection hidden="1"/>
    </xf>
    <xf numFmtId="0" fontId="35" fillId="3" borderId="16" xfId="0" applyFont="1" applyFill="1" applyBorder="1" applyAlignment="1" applyProtection="1">
      <alignment vertical="center"/>
      <protection hidden="1"/>
    </xf>
    <xf numFmtId="0" fontId="70" fillId="3" borderId="0" xfId="0" applyFont="1" applyFill="1" applyBorder="1" applyAlignment="1" applyProtection="1">
      <alignment vertical="center"/>
      <protection hidden="1"/>
    </xf>
    <xf numFmtId="0" fontId="35" fillId="3" borderId="15" xfId="0" applyFont="1" applyFill="1" applyBorder="1" applyAlignment="1" applyProtection="1">
      <alignment vertical="center"/>
      <protection hidden="1"/>
    </xf>
    <xf numFmtId="0" fontId="40" fillId="3" borderId="16" xfId="0" applyFont="1" applyFill="1" applyBorder="1" applyAlignment="1" applyProtection="1">
      <alignment vertical="center"/>
      <protection hidden="1"/>
    </xf>
    <xf numFmtId="0" fontId="40" fillId="3" borderId="15" xfId="0" applyFont="1" applyFill="1" applyBorder="1" applyAlignment="1" applyProtection="1">
      <alignment vertical="center"/>
      <protection hidden="1"/>
    </xf>
    <xf numFmtId="0" fontId="64" fillId="3" borderId="28" xfId="0" applyFont="1" applyFill="1" applyBorder="1" applyProtection="1">
      <protection hidden="1"/>
    </xf>
    <xf numFmtId="0" fontId="64" fillId="3" borderId="29" xfId="0" applyFont="1" applyFill="1" applyBorder="1" applyProtection="1">
      <protection hidden="1"/>
    </xf>
    <xf numFmtId="0" fontId="64" fillId="3" borderId="30" xfId="0" applyFont="1" applyFill="1" applyBorder="1" applyProtection="1">
      <protection hidden="1"/>
    </xf>
    <xf numFmtId="0" fontId="66" fillId="3" borderId="18" xfId="0" applyFont="1" applyFill="1" applyBorder="1" applyProtection="1">
      <protection hidden="1"/>
    </xf>
    <xf numFmtId="49" fontId="66" fillId="3" borderId="21" xfId="0" applyNumberFormat="1" applyFont="1" applyFill="1" applyBorder="1" applyAlignment="1" applyProtection="1">
      <alignment horizontal="right"/>
      <protection hidden="1"/>
    </xf>
    <xf numFmtId="0" fontId="64" fillId="4" borderId="27" xfId="0" applyFont="1" applyFill="1" applyBorder="1" applyProtection="1">
      <protection hidden="1"/>
    </xf>
    <xf numFmtId="0" fontId="66" fillId="4" borderId="8" xfId="2" applyFont="1" applyFill="1" applyBorder="1" applyAlignment="1" applyProtection="1">
      <alignment horizontal="center" vertical="center"/>
      <protection locked="0"/>
    </xf>
    <xf numFmtId="1" fontId="66" fillId="4" borderId="8" xfId="2" applyNumberFormat="1" applyFont="1" applyFill="1" applyBorder="1" applyAlignment="1" applyProtection="1">
      <alignment horizontal="center" vertical="center"/>
      <protection locked="0"/>
    </xf>
    <xf numFmtId="0" fontId="40" fillId="4" borderId="8" xfId="2" applyFont="1" applyFill="1" applyBorder="1" applyAlignment="1" applyProtection="1">
      <alignment horizontal="center" vertical="center"/>
      <protection locked="0"/>
    </xf>
    <xf numFmtId="176" fontId="5" fillId="4" borderId="8" xfId="0" applyNumberFormat="1" applyFont="1" applyFill="1" applyBorder="1" applyAlignment="1" applyProtection="1">
      <alignment horizontal="left" vertical="center"/>
      <protection locked="0"/>
    </xf>
    <xf numFmtId="0" fontId="27" fillId="4" borderId="8" xfId="0" applyFont="1" applyFill="1" applyBorder="1" applyAlignment="1" applyProtection="1">
      <alignment horizontal="center" vertical="center" wrapText="1"/>
      <protection locked="0"/>
    </xf>
    <xf numFmtId="49" fontId="60" fillId="4" borderId="8" xfId="0" applyNumberFormat="1" applyFont="1" applyFill="1" applyBorder="1" applyAlignment="1" applyProtection="1">
      <alignment horizontal="center" vertical="center"/>
      <protection locked="0"/>
    </xf>
    <xf numFmtId="0" fontId="71" fillId="3" borderId="0" xfId="0" applyFont="1" applyFill="1" applyBorder="1" applyAlignment="1" applyProtection="1">
      <alignment vertical="center"/>
      <protection hidden="1"/>
    </xf>
    <xf numFmtId="0" fontId="99" fillId="3" borderId="0" xfId="0" applyFont="1" applyFill="1" applyBorder="1" applyAlignment="1" applyProtection="1">
      <alignment vertical="center"/>
      <protection hidden="1"/>
    </xf>
    <xf numFmtId="0" fontId="32" fillId="4" borderId="8" xfId="0" applyFont="1" applyFill="1" applyBorder="1" applyProtection="1">
      <protection hidden="1"/>
    </xf>
    <xf numFmtId="0" fontId="74" fillId="4" borderId="31" xfId="0" applyFont="1" applyFill="1" applyBorder="1" applyAlignment="1" applyProtection="1">
      <protection hidden="1"/>
    </xf>
    <xf numFmtId="0" fontId="75" fillId="4" borderId="32" xfId="0" applyFont="1" applyFill="1" applyBorder="1" applyProtection="1">
      <protection hidden="1"/>
    </xf>
    <xf numFmtId="0" fontId="74" fillId="4" borderId="33" xfId="0" applyFont="1" applyFill="1" applyBorder="1" applyAlignment="1" applyProtection="1">
      <protection hidden="1"/>
    </xf>
    <xf numFmtId="0" fontId="32" fillId="4" borderId="34" xfId="0" applyFont="1" applyFill="1" applyBorder="1" applyProtection="1">
      <protection hidden="1"/>
    </xf>
    <xf numFmtId="0" fontId="75" fillId="4" borderId="35" xfId="0" applyFont="1" applyFill="1" applyBorder="1" applyProtection="1">
      <protection hidden="1"/>
    </xf>
    <xf numFmtId="0" fontId="74" fillId="4" borderId="36" xfId="0" applyFont="1" applyFill="1" applyBorder="1" applyAlignment="1" applyProtection="1">
      <protection hidden="1"/>
    </xf>
    <xf numFmtId="0" fontId="32" fillId="4" borderId="22" xfId="0" applyFont="1" applyFill="1" applyBorder="1" applyProtection="1">
      <protection hidden="1"/>
    </xf>
    <xf numFmtId="0" fontId="75" fillId="4" borderId="37" xfId="0" applyFont="1" applyFill="1" applyBorder="1" applyProtection="1">
      <protection hidden="1"/>
    </xf>
    <xf numFmtId="0" fontId="53" fillId="3" borderId="38" xfId="0" applyFont="1" applyFill="1" applyBorder="1" applyAlignment="1" applyProtection="1">
      <protection hidden="1"/>
    </xf>
    <xf numFmtId="0" fontId="53" fillId="3" borderId="38" xfId="0" applyFont="1" applyFill="1" applyBorder="1" applyAlignment="1" applyProtection="1">
      <alignment horizontal="center"/>
      <protection hidden="1"/>
    </xf>
    <xf numFmtId="0" fontId="66" fillId="3" borderId="39" xfId="0" applyFont="1" applyFill="1" applyBorder="1" applyAlignment="1" applyProtection="1">
      <protection hidden="1"/>
    </xf>
    <xf numFmtId="0" fontId="66" fillId="3" borderId="40" xfId="0" applyFont="1" applyFill="1" applyBorder="1" applyAlignment="1" applyProtection="1">
      <protection hidden="1"/>
    </xf>
    <xf numFmtId="0" fontId="0" fillId="5" borderId="11" xfId="0" applyFill="1" applyBorder="1"/>
    <xf numFmtId="0" fontId="35" fillId="5" borderId="0" xfId="0" applyFont="1" applyFill="1" applyBorder="1" applyAlignment="1" applyProtection="1">
      <protection hidden="1"/>
    </xf>
    <xf numFmtId="0" fontId="66" fillId="5" borderId="12" xfId="0" applyFont="1" applyFill="1" applyBorder="1" applyAlignment="1"/>
    <xf numFmtId="0" fontId="64" fillId="5" borderId="12" xfId="0" applyFont="1" applyFill="1" applyBorder="1" applyAlignment="1"/>
    <xf numFmtId="0" fontId="66" fillId="5" borderId="13" xfId="0" applyFont="1" applyFill="1" applyBorder="1" applyAlignment="1"/>
    <xf numFmtId="0" fontId="66" fillId="5" borderId="16" xfId="0" applyFont="1" applyFill="1" applyBorder="1" applyAlignment="1">
      <alignment vertical="center"/>
    </xf>
    <xf numFmtId="0" fontId="66" fillId="5" borderId="15" xfId="0" applyFont="1" applyFill="1" applyBorder="1" applyAlignment="1">
      <alignment vertical="center"/>
    </xf>
    <xf numFmtId="0" fontId="0" fillId="5" borderId="16" xfId="0" applyFill="1" applyBorder="1"/>
    <xf numFmtId="0" fontId="66" fillId="5" borderId="0" xfId="0" applyFont="1" applyFill="1" applyBorder="1" applyAlignment="1"/>
    <xf numFmtId="0" fontId="66" fillId="5" borderId="15" xfId="0" applyFont="1" applyFill="1" applyBorder="1" applyAlignment="1"/>
    <xf numFmtId="0" fontId="35" fillId="5" borderId="16" xfId="0" applyFont="1" applyFill="1" applyBorder="1" applyAlignment="1">
      <alignment vertical="center"/>
    </xf>
    <xf numFmtId="0" fontId="66" fillId="5" borderId="16" xfId="0" applyFont="1" applyFill="1" applyBorder="1" applyAlignment="1"/>
    <xf numFmtId="0" fontId="70" fillId="5" borderId="16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35" fillId="5" borderId="15" xfId="0" applyFont="1" applyFill="1" applyBorder="1" applyAlignment="1">
      <alignment vertical="center"/>
    </xf>
    <xf numFmtId="0" fontId="66" fillId="5" borderId="0" xfId="0" applyFont="1" applyFill="1" applyBorder="1"/>
    <xf numFmtId="0" fontId="66" fillId="5" borderId="15" xfId="0" applyFont="1" applyFill="1" applyBorder="1"/>
    <xf numFmtId="0" fontId="64" fillId="5" borderId="19" xfId="0" applyFont="1" applyFill="1" applyBorder="1"/>
    <xf numFmtId="0" fontId="64" fillId="5" borderId="17" xfId="0" applyFont="1" applyFill="1" applyBorder="1"/>
    <xf numFmtId="0" fontId="64" fillId="5" borderId="20" xfId="0" applyFont="1" applyFill="1" applyBorder="1"/>
    <xf numFmtId="0" fontId="66" fillId="3" borderId="41" xfId="2" applyFont="1" applyFill="1" applyBorder="1" applyProtection="1">
      <protection locked="0"/>
    </xf>
    <xf numFmtId="0" fontId="40" fillId="3" borderId="42" xfId="2" applyFill="1" applyBorder="1" applyProtection="1">
      <protection locked="0"/>
    </xf>
    <xf numFmtId="0" fontId="66" fillId="3" borderId="42" xfId="2" applyFont="1" applyFill="1" applyBorder="1" applyProtection="1">
      <protection locked="0"/>
    </xf>
    <xf numFmtId="0" fontId="66" fillId="3" borderId="43" xfId="2" applyFont="1" applyFill="1" applyBorder="1" applyProtection="1">
      <protection locked="0"/>
    </xf>
    <xf numFmtId="0" fontId="35" fillId="3" borderId="12" xfId="2" applyFont="1" applyFill="1" applyBorder="1" applyAlignment="1">
      <alignment horizontal="left"/>
    </xf>
    <xf numFmtId="0" fontId="66" fillId="3" borderId="16" xfId="2" applyFont="1" applyFill="1" applyBorder="1" applyAlignment="1">
      <alignment vertical="top"/>
    </xf>
    <xf numFmtId="0" fontId="66" fillId="3" borderId="15" xfId="2" applyFont="1" applyFill="1" applyBorder="1" applyAlignment="1">
      <alignment vertical="top"/>
    </xf>
    <xf numFmtId="0" fontId="66" fillId="3" borderId="0" xfId="2" applyFont="1" applyFill="1" applyBorder="1" applyAlignment="1">
      <alignment vertical="top"/>
    </xf>
    <xf numFmtId="0" fontId="66" fillId="3" borderId="17" xfId="2" applyFont="1" applyFill="1" applyBorder="1" applyProtection="1">
      <protection hidden="1"/>
    </xf>
    <xf numFmtId="49" fontId="64" fillId="3" borderId="20" xfId="2" applyNumberFormat="1" applyFont="1" applyFill="1" applyBorder="1" applyAlignment="1" applyProtection="1">
      <alignment horizontal="right"/>
      <protection hidden="1"/>
    </xf>
    <xf numFmtId="49" fontId="64" fillId="3" borderId="0" xfId="2" applyNumberFormat="1" applyFont="1" applyFill="1" applyBorder="1" applyAlignment="1">
      <alignment horizontal="right"/>
    </xf>
    <xf numFmtId="0" fontId="66" fillId="3" borderId="11" xfId="2" applyFont="1" applyFill="1" applyBorder="1"/>
    <xf numFmtId="0" fontId="67" fillId="3" borderId="12" xfId="2" applyFont="1" applyFill="1" applyBorder="1" applyAlignment="1">
      <alignment vertical="center"/>
    </xf>
    <xf numFmtId="0" fontId="66" fillId="3" borderId="13" xfId="2" applyFont="1" applyFill="1" applyBorder="1"/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5" borderId="42" xfId="0" applyFill="1" applyBorder="1" applyAlignment="1" applyProtection="1">
      <alignment horizontal="left" vertical="center" wrapText="1"/>
      <protection locked="0"/>
    </xf>
    <xf numFmtId="0" fontId="0" fillId="4" borderId="45" xfId="0" applyFill="1" applyBorder="1" applyAlignment="1" applyProtection="1">
      <alignment horizontal="left" vertical="top" wrapText="1"/>
      <protection locked="0"/>
    </xf>
    <xf numFmtId="0" fontId="0" fillId="4" borderId="46" xfId="0" applyFill="1" applyBorder="1" applyAlignment="1" applyProtection="1">
      <alignment horizontal="left" vertical="top" wrapText="1"/>
      <protection locked="0"/>
    </xf>
    <xf numFmtId="0" fontId="64" fillId="3" borderId="0" xfId="0" applyFont="1" applyFill="1" applyBorder="1" applyProtection="1">
      <protection locked="0" hidden="1"/>
    </xf>
    <xf numFmtId="0" fontId="73" fillId="3" borderId="0" xfId="0" applyFont="1" applyFill="1" applyBorder="1" applyAlignment="1" applyProtection="1">
      <protection hidden="1"/>
    </xf>
    <xf numFmtId="0" fontId="35" fillId="3" borderId="0" xfId="0" applyFont="1" applyFill="1" applyBorder="1" applyProtection="1">
      <protection locked="0" hidden="1"/>
    </xf>
    <xf numFmtId="0" fontId="35" fillId="3" borderId="0" xfId="0" applyFont="1" applyFill="1" applyBorder="1" applyAlignment="1" applyProtection="1">
      <protection locked="0" hidden="1"/>
    </xf>
    <xf numFmtId="0" fontId="64" fillId="3" borderId="0" xfId="0" applyFont="1" applyFill="1" applyBorder="1" applyAlignment="1" applyProtection="1">
      <alignment vertical="center"/>
      <protection locked="0" hidden="1"/>
    </xf>
    <xf numFmtId="0" fontId="66" fillId="3" borderId="0" xfId="0" applyFont="1" applyFill="1" applyBorder="1" applyAlignment="1" applyProtection="1">
      <alignment vertical="center"/>
      <protection locked="0" hidden="1"/>
    </xf>
    <xf numFmtId="0" fontId="64" fillId="3" borderId="0" xfId="0" applyFont="1" applyFill="1" applyBorder="1" applyAlignment="1" applyProtection="1">
      <protection locked="0" hidden="1"/>
    </xf>
    <xf numFmtId="0" fontId="66" fillId="3" borderId="0" xfId="0" applyFont="1" applyFill="1" applyBorder="1" applyAlignment="1" applyProtection="1">
      <protection locked="0" hidden="1"/>
    </xf>
    <xf numFmtId="0" fontId="0" fillId="3" borderId="0" xfId="0" applyFill="1" applyBorder="1"/>
    <xf numFmtId="0" fontId="0" fillId="3" borderId="0" xfId="0" applyFill="1" applyBorder="1" applyAlignment="1" applyProtection="1">
      <protection locked="0" hidden="1"/>
    </xf>
    <xf numFmtId="0" fontId="35" fillId="3" borderId="0" xfId="0" applyFont="1" applyFill="1" applyBorder="1" applyAlignment="1" applyProtection="1">
      <alignment vertical="center"/>
      <protection locked="0" hidden="1"/>
    </xf>
    <xf numFmtId="0" fontId="40" fillId="3" borderId="0" xfId="0" applyFont="1" applyFill="1" applyBorder="1" applyAlignment="1" applyProtection="1">
      <alignment vertical="center"/>
      <protection locked="0" hidden="1"/>
    </xf>
    <xf numFmtId="0" fontId="0" fillId="3" borderId="11" xfId="0" applyFill="1" applyBorder="1"/>
    <xf numFmtId="0" fontId="0" fillId="3" borderId="13" xfId="0" applyFill="1" applyBorder="1"/>
    <xf numFmtId="0" fontId="0" fillId="3" borderId="16" xfId="0" applyFill="1" applyBorder="1"/>
    <xf numFmtId="0" fontId="64" fillId="3" borderId="15" xfId="0" applyFont="1" applyFill="1" applyBorder="1" applyProtection="1">
      <protection locked="0" hidden="1"/>
    </xf>
    <xf numFmtId="0" fontId="64" fillId="3" borderId="15" xfId="0" applyFont="1" applyFill="1" applyBorder="1" applyAlignment="1" applyProtection="1">
      <alignment vertical="center"/>
      <protection locked="0" hidden="1"/>
    </xf>
    <xf numFmtId="0" fontId="66" fillId="3" borderId="15" xfId="0" applyFont="1" applyFill="1" applyBorder="1" applyAlignment="1" applyProtection="1">
      <alignment vertical="center"/>
      <protection locked="0" hidden="1"/>
    </xf>
    <xf numFmtId="0" fontId="64" fillId="3" borderId="15" xfId="0" applyFont="1" applyFill="1" applyBorder="1" applyAlignment="1" applyProtection="1">
      <protection locked="0" hidden="1"/>
    </xf>
    <xf numFmtId="0" fontId="85" fillId="3" borderId="15" xfId="0" applyFont="1" applyFill="1" applyBorder="1" applyAlignment="1" applyProtection="1">
      <alignment horizontal="right" vertical="center"/>
      <protection locked="0" hidden="1"/>
    </xf>
    <xf numFmtId="0" fontId="66" fillId="3" borderId="15" xfId="0" applyFont="1" applyFill="1" applyBorder="1" applyAlignment="1" applyProtection="1">
      <protection locked="0" hidden="1"/>
    </xf>
    <xf numFmtId="0" fontId="35" fillId="3" borderId="15" xfId="0" applyFont="1" applyFill="1" applyBorder="1" applyAlignment="1" applyProtection="1">
      <protection locked="0" hidden="1"/>
    </xf>
    <xf numFmtId="0" fontId="64" fillId="3" borderId="15" xfId="0" applyFont="1" applyFill="1" applyBorder="1" applyAlignment="1" applyProtection="1">
      <alignment horizontal="left" vertical="justify"/>
      <protection locked="0" hidden="1"/>
    </xf>
    <xf numFmtId="186" fontId="36" fillId="3" borderId="15" xfId="0" applyNumberFormat="1" applyFont="1" applyFill="1" applyBorder="1" applyAlignment="1" applyProtection="1">
      <alignment horizontal="center" vertical="center"/>
      <protection locked="0" hidden="1"/>
    </xf>
    <xf numFmtId="193" fontId="36" fillId="3" borderId="15" xfId="0" applyNumberFormat="1" applyFont="1" applyFill="1" applyBorder="1" applyAlignment="1" applyProtection="1">
      <alignment horizontal="center" vertical="center"/>
      <protection locked="0" hidden="1"/>
    </xf>
    <xf numFmtId="2" fontId="33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6" xfId="0" applyBorder="1"/>
    <xf numFmtId="0" fontId="0" fillId="0" borderId="15" xfId="0" applyBorder="1"/>
    <xf numFmtId="0" fontId="0" fillId="3" borderId="19" xfId="0" applyFill="1" applyBorder="1"/>
    <xf numFmtId="0" fontId="65" fillId="3" borderId="17" xfId="0" applyFont="1" applyFill="1" applyBorder="1" applyAlignment="1" applyProtection="1">
      <alignment horizontal="center" vertical="center" textRotation="90"/>
      <protection hidden="1"/>
    </xf>
    <xf numFmtId="0" fontId="64" fillId="3" borderId="17" xfId="0" applyFont="1" applyFill="1" applyBorder="1" applyAlignment="1" applyProtection="1">
      <alignment horizontal="center"/>
      <protection locked="0" hidden="1"/>
    </xf>
    <xf numFmtId="0" fontId="64" fillId="3" borderId="20" xfId="0" applyFont="1" applyFill="1" applyBorder="1" applyAlignment="1" applyProtection="1">
      <alignment horizontal="right"/>
      <protection locked="0" hidden="1"/>
    </xf>
    <xf numFmtId="0" fontId="0" fillId="3" borderId="12" xfId="0" applyFill="1" applyBorder="1"/>
    <xf numFmtId="0" fontId="68" fillId="3" borderId="0" xfId="2" applyFont="1" applyFill="1" applyBorder="1"/>
    <xf numFmtId="0" fontId="102" fillId="3" borderId="0" xfId="2" applyFont="1" applyFill="1" applyBorder="1" applyAlignment="1">
      <alignment horizontal="left"/>
    </xf>
    <xf numFmtId="1" fontId="35" fillId="4" borderId="38" xfId="0" applyNumberFormat="1" applyFont="1" applyFill="1" applyBorder="1" applyAlignment="1" applyProtection="1">
      <alignment horizontal="center" vertical="center"/>
      <protection locked="0"/>
    </xf>
    <xf numFmtId="0" fontId="64" fillId="3" borderId="18" xfId="0" applyFont="1" applyFill="1" applyBorder="1" applyAlignment="1" applyProtection="1">
      <alignment horizontal="center"/>
      <protection hidden="1"/>
    </xf>
    <xf numFmtId="0" fontId="64" fillId="3" borderId="18" xfId="0" applyFont="1" applyFill="1" applyBorder="1" applyAlignment="1" applyProtection="1">
      <alignment horizontal="right"/>
      <protection hidden="1"/>
    </xf>
    <xf numFmtId="209" fontId="96" fillId="0" borderId="8" xfId="0" applyNumberFormat="1" applyFont="1" applyFill="1" applyBorder="1" applyAlignment="1" applyProtection="1">
      <alignment horizontal="center" vertical="center"/>
      <protection hidden="1"/>
    </xf>
    <xf numFmtId="0" fontId="35" fillId="3" borderId="0" xfId="2" applyFont="1" applyFill="1" applyBorder="1" applyAlignment="1">
      <alignment horizontal="left"/>
    </xf>
    <xf numFmtId="0" fontId="103" fillId="4" borderId="8" xfId="0" applyFont="1" applyFill="1" applyBorder="1" applyAlignment="1" applyProtection="1">
      <alignment horizontal="center" vertical="center" wrapText="1"/>
      <protection locked="0"/>
    </xf>
    <xf numFmtId="0" fontId="66" fillId="3" borderId="0" xfId="2" applyFont="1" applyFill="1" applyBorder="1" applyProtection="1">
      <protection hidden="1"/>
    </xf>
    <xf numFmtId="0" fontId="66" fillId="3" borderId="15" xfId="2" applyFont="1" applyFill="1" applyBorder="1" applyProtection="1">
      <protection hidden="1"/>
    </xf>
    <xf numFmtId="49" fontId="66" fillId="3" borderId="0" xfId="2" applyNumberFormat="1" applyFont="1" applyFill="1" applyBorder="1" applyAlignment="1" applyProtection="1">
      <alignment vertical="center"/>
      <protection hidden="1"/>
    </xf>
    <xf numFmtId="0" fontId="66" fillId="3" borderId="0" xfId="2" applyFont="1" applyFill="1" applyBorder="1" applyAlignment="1" applyProtection="1">
      <alignment vertical="center"/>
      <protection hidden="1"/>
    </xf>
    <xf numFmtId="0" fontId="66" fillId="3" borderId="15" xfId="2" applyFont="1" applyFill="1" applyBorder="1" applyAlignment="1" applyProtection="1">
      <alignment vertical="center"/>
      <protection hidden="1"/>
    </xf>
    <xf numFmtId="0" fontId="83" fillId="3" borderId="0" xfId="2" applyFont="1" applyFill="1" applyBorder="1" applyProtection="1">
      <protection hidden="1"/>
    </xf>
    <xf numFmtId="0" fontId="66" fillId="3" borderId="0" xfId="2" applyFont="1" applyFill="1" applyProtection="1">
      <protection hidden="1"/>
    </xf>
    <xf numFmtId="0" fontId="113" fillId="0" borderId="0" xfId="0" applyFont="1" applyFill="1" applyBorder="1" applyAlignment="1" applyProtection="1">
      <alignment horizontal="left" vertical="center"/>
      <protection hidden="1"/>
    </xf>
    <xf numFmtId="3" fontId="114" fillId="0" borderId="4" xfId="0" applyNumberFormat="1" applyFont="1" applyFill="1" applyBorder="1" applyAlignment="1" applyProtection="1">
      <alignment horizontal="right" vertical="center"/>
      <protection hidden="1"/>
    </xf>
    <xf numFmtId="0" fontId="112" fillId="0" borderId="0" xfId="0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 horizontal="center" vertical="center"/>
      <protection hidden="1"/>
    </xf>
    <xf numFmtId="0" fontId="107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211" fontId="60" fillId="0" borderId="8" xfId="0" applyNumberFormat="1" applyFont="1" applyFill="1" applyBorder="1" applyAlignment="1" applyProtection="1">
      <alignment horizontal="right" vertical="center"/>
      <protection locked="0"/>
    </xf>
    <xf numFmtId="212" fontId="36" fillId="2" borderId="18" xfId="1" applyNumberFormat="1" applyFont="1" applyFill="1" applyBorder="1" applyAlignment="1" applyProtection="1">
      <alignment horizontal="centerContinuous" vertical="center"/>
      <protection hidden="1"/>
    </xf>
    <xf numFmtId="211" fontId="36" fillId="2" borderId="18" xfId="0" applyNumberFormat="1" applyFont="1" applyFill="1" applyBorder="1" applyAlignment="1" applyProtection="1">
      <alignment horizontal="centerContinuous" vertical="center"/>
      <protection hidden="1"/>
    </xf>
    <xf numFmtId="190" fontId="36" fillId="4" borderId="24" xfId="0" applyNumberFormat="1" applyFont="1" applyFill="1" applyBorder="1" applyAlignment="1" applyProtection="1">
      <alignment horizontal="center" vertical="center"/>
      <protection locked="0"/>
    </xf>
    <xf numFmtId="190" fontId="36" fillId="4" borderId="18" xfId="0" applyNumberFormat="1" applyFont="1" applyFill="1" applyBorder="1" applyAlignment="1" applyProtection="1">
      <alignment horizontal="center" vertical="center"/>
      <protection locked="0"/>
    </xf>
    <xf numFmtId="190" fontId="36" fillId="4" borderId="21" xfId="0" applyNumberFormat="1" applyFont="1" applyFill="1" applyBorder="1" applyAlignment="1" applyProtection="1">
      <alignment horizontal="center" vertical="center"/>
      <protection locked="0"/>
    </xf>
    <xf numFmtId="186" fontId="36" fillId="4" borderId="25" xfId="0" applyNumberFormat="1" applyFont="1" applyFill="1" applyBorder="1" applyAlignment="1" applyProtection="1">
      <alignment horizontal="center" vertical="center"/>
      <protection locked="0"/>
    </xf>
    <xf numFmtId="186" fontId="36" fillId="4" borderId="26" xfId="0" applyNumberFormat="1" applyFont="1" applyFill="1" applyBorder="1" applyAlignment="1" applyProtection="1">
      <alignment horizontal="center" vertical="center"/>
      <protection locked="0"/>
    </xf>
    <xf numFmtId="186" fontId="36" fillId="4" borderId="27" xfId="0" applyNumberFormat="1" applyFont="1" applyFill="1" applyBorder="1" applyAlignment="1" applyProtection="1">
      <alignment horizontal="center" vertical="center"/>
      <protection locked="0"/>
    </xf>
    <xf numFmtId="193" fontId="36" fillId="4" borderId="25" xfId="0" applyNumberFormat="1" applyFont="1" applyFill="1" applyBorder="1" applyAlignment="1" applyProtection="1">
      <alignment horizontal="center" vertical="center"/>
      <protection locked="0"/>
    </xf>
    <xf numFmtId="193" fontId="36" fillId="4" borderId="27" xfId="0" applyNumberFormat="1" applyFont="1" applyFill="1" applyBorder="1" applyAlignment="1" applyProtection="1">
      <alignment horizontal="center" vertical="center"/>
      <protection locked="0"/>
    </xf>
    <xf numFmtId="0" fontId="64" fillId="2" borderId="11" xfId="0" applyFont="1" applyFill="1" applyBorder="1" applyAlignment="1" applyProtection="1">
      <alignment horizontal="center" vertical="center"/>
      <protection hidden="1"/>
    </xf>
    <xf numFmtId="0" fontId="64" fillId="2" borderId="12" xfId="0" applyFont="1" applyFill="1" applyBorder="1" applyAlignment="1" applyProtection="1">
      <alignment horizontal="center" vertical="center"/>
      <protection hidden="1"/>
    </xf>
    <xf numFmtId="0" fontId="64" fillId="2" borderId="13" xfId="0" applyFont="1" applyFill="1" applyBorder="1" applyAlignment="1" applyProtection="1">
      <alignment horizontal="center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64" fillId="2" borderId="0" xfId="0" applyFont="1" applyFill="1" applyBorder="1" applyAlignment="1" applyProtection="1">
      <alignment horizontal="center" vertical="center"/>
      <protection hidden="1"/>
    </xf>
    <xf numFmtId="0" fontId="64" fillId="2" borderId="15" xfId="0" applyFont="1" applyFill="1" applyBorder="1" applyAlignment="1" applyProtection="1">
      <alignment horizontal="center" vertical="center"/>
      <protection hidden="1"/>
    </xf>
    <xf numFmtId="0" fontId="64" fillId="2" borderId="19" xfId="0" applyFont="1" applyFill="1" applyBorder="1" applyAlignment="1" applyProtection="1">
      <alignment horizontal="center" vertical="center"/>
      <protection hidden="1"/>
    </xf>
    <xf numFmtId="0" fontId="64" fillId="2" borderId="17" xfId="0" applyFont="1" applyFill="1" applyBorder="1" applyAlignment="1" applyProtection="1">
      <alignment horizontal="center" vertical="center"/>
      <protection hidden="1"/>
    </xf>
    <xf numFmtId="0" fontId="64" fillId="2" borderId="20" xfId="0" applyFont="1" applyFill="1" applyBorder="1" applyAlignment="1" applyProtection="1">
      <alignment horizontal="center" vertical="center"/>
      <protection hidden="1"/>
    </xf>
    <xf numFmtId="0" fontId="59" fillId="2" borderId="18" xfId="0" applyFont="1" applyFill="1" applyBorder="1" applyAlignment="1" applyProtection="1">
      <alignment horizontal="center" vertical="center"/>
      <protection hidden="1"/>
    </xf>
    <xf numFmtId="0" fontId="59" fillId="2" borderId="21" xfId="0" applyFont="1" applyFill="1" applyBorder="1" applyAlignment="1" applyProtection="1">
      <alignment horizontal="center" vertical="center"/>
      <protection hidden="1"/>
    </xf>
    <xf numFmtId="0" fontId="71" fillId="4" borderId="16" xfId="0" applyFont="1" applyFill="1" applyBorder="1" applyAlignment="1" applyProtection="1">
      <alignment horizontal="left" vertical="top" wrapText="1"/>
      <protection locked="0"/>
    </xf>
    <xf numFmtId="0" fontId="71" fillId="4" borderId="0" xfId="0" applyFont="1" applyFill="1" applyBorder="1" applyAlignment="1" applyProtection="1">
      <alignment horizontal="left" vertical="top" wrapText="1"/>
      <protection locked="0"/>
    </xf>
    <xf numFmtId="0" fontId="35" fillId="3" borderId="16" xfId="0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horizontal="center" vertical="center"/>
      <protection hidden="1"/>
    </xf>
    <xf numFmtId="0" fontId="101" fillId="3" borderId="25" xfId="0" applyFont="1" applyFill="1" applyBorder="1" applyAlignment="1" applyProtection="1">
      <alignment horizontal="center" vertical="center" textRotation="90" wrapText="1"/>
      <protection hidden="1"/>
    </xf>
    <xf numFmtId="0" fontId="101" fillId="3" borderId="27" xfId="0" applyFont="1" applyFill="1" applyBorder="1" applyAlignment="1" applyProtection="1">
      <alignment horizontal="center" vertical="center" textRotation="90" wrapText="1"/>
      <protection hidden="1"/>
    </xf>
    <xf numFmtId="0" fontId="64" fillId="2" borderId="47" xfId="0" applyFont="1" applyFill="1" applyBorder="1" applyAlignment="1" applyProtection="1">
      <alignment horizontal="center"/>
      <protection hidden="1"/>
    </xf>
    <xf numFmtId="0" fontId="64" fillId="2" borderId="40" xfId="0" applyFont="1" applyFill="1" applyBorder="1" applyAlignment="1" applyProtection="1">
      <alignment horizontal="center"/>
      <protection hidden="1"/>
    </xf>
    <xf numFmtId="0" fontId="64" fillId="2" borderId="48" xfId="0" applyFont="1" applyFill="1" applyBorder="1" applyAlignment="1" applyProtection="1">
      <alignment horizontal="center"/>
      <protection hidden="1"/>
    </xf>
    <xf numFmtId="187" fontId="36" fillId="4" borderId="25" xfId="0" applyNumberFormat="1" applyFont="1" applyFill="1" applyBorder="1" applyAlignment="1" applyProtection="1">
      <alignment horizontal="center" vertical="center"/>
      <protection locked="0"/>
    </xf>
    <xf numFmtId="187" fontId="36" fillId="4" borderId="26" xfId="0" applyNumberFormat="1" applyFont="1" applyFill="1" applyBorder="1" applyAlignment="1" applyProtection="1">
      <alignment horizontal="center" vertical="center"/>
      <protection locked="0"/>
    </xf>
    <xf numFmtId="187" fontId="36" fillId="4" borderId="27" xfId="0" applyNumberFormat="1" applyFont="1" applyFill="1" applyBorder="1" applyAlignment="1" applyProtection="1">
      <alignment horizontal="center" vertical="center"/>
      <protection locked="0"/>
    </xf>
    <xf numFmtId="49" fontId="33" fillId="4" borderId="25" xfId="0" applyNumberFormat="1" applyFont="1" applyFill="1" applyBorder="1" applyAlignment="1" applyProtection="1">
      <alignment horizontal="center" vertical="center"/>
      <protection locked="0"/>
    </xf>
    <xf numFmtId="49" fontId="33" fillId="4" borderId="26" xfId="0" applyNumberFormat="1" applyFont="1" applyFill="1" applyBorder="1" applyAlignment="1" applyProtection="1">
      <alignment horizontal="center" vertical="center"/>
      <protection locked="0"/>
    </xf>
    <xf numFmtId="49" fontId="33" fillId="4" borderId="27" xfId="0" applyNumberFormat="1" applyFont="1" applyFill="1" applyBorder="1" applyAlignment="1" applyProtection="1">
      <alignment horizontal="center" vertical="center"/>
      <protection locked="0"/>
    </xf>
    <xf numFmtId="0" fontId="89" fillId="4" borderId="24" xfId="0" applyNumberFormat="1" applyFont="1" applyFill="1" applyBorder="1" applyAlignment="1" applyProtection="1">
      <alignment vertical="center"/>
      <protection locked="0"/>
    </xf>
    <xf numFmtId="0" fontId="89" fillId="4" borderId="18" xfId="0" applyNumberFormat="1" applyFont="1" applyFill="1" applyBorder="1" applyAlignment="1" applyProtection="1">
      <alignment vertical="center"/>
      <protection locked="0"/>
    </xf>
    <xf numFmtId="0" fontId="89" fillId="4" borderId="24" xfId="0" applyNumberFormat="1" applyFont="1" applyFill="1" applyBorder="1" applyAlignment="1" applyProtection="1">
      <alignment horizontal="left" vertical="center"/>
      <protection locked="0"/>
    </xf>
    <xf numFmtId="0" fontId="89" fillId="4" borderId="21" xfId="0" applyNumberFormat="1" applyFont="1" applyFill="1" applyBorder="1" applyAlignment="1" applyProtection="1">
      <alignment horizontal="left" vertical="center"/>
      <protection locked="0"/>
    </xf>
    <xf numFmtId="186" fontId="36" fillId="4" borderId="25" xfId="0" applyNumberFormat="1" applyFont="1" applyFill="1" applyBorder="1" applyAlignment="1" applyProtection="1">
      <alignment horizontal="left" vertical="center"/>
      <protection locked="0"/>
    </xf>
    <xf numFmtId="186" fontId="36" fillId="4" borderId="26" xfId="0" applyNumberFormat="1" applyFont="1" applyFill="1" applyBorder="1" applyAlignment="1" applyProtection="1">
      <alignment horizontal="left" vertical="center"/>
      <protection locked="0"/>
    </xf>
    <xf numFmtId="186" fontId="36" fillId="4" borderId="27" xfId="0" applyNumberFormat="1" applyFont="1" applyFill="1" applyBorder="1" applyAlignment="1" applyProtection="1">
      <alignment horizontal="left" vertical="center"/>
      <protection locked="0"/>
    </xf>
    <xf numFmtId="186" fontId="36" fillId="4" borderId="18" xfId="0" applyNumberFormat="1" applyFont="1" applyFill="1" applyBorder="1" applyAlignment="1" applyProtection="1">
      <alignment horizontal="left" vertical="center"/>
      <protection hidden="1"/>
    </xf>
    <xf numFmtId="186" fontId="36" fillId="4" borderId="21" xfId="0" applyNumberFormat="1" applyFont="1" applyFill="1" applyBorder="1" applyAlignment="1" applyProtection="1">
      <alignment horizontal="left" vertical="center"/>
      <protection hidden="1"/>
    </xf>
    <xf numFmtId="0" fontId="90" fillId="4" borderId="18" xfId="0" applyNumberFormat="1" applyFont="1" applyFill="1" applyBorder="1" applyProtection="1">
      <protection locked="0"/>
    </xf>
    <xf numFmtId="0" fontId="90" fillId="4" borderId="21" xfId="0" applyNumberFormat="1" applyFont="1" applyFill="1" applyBorder="1" applyProtection="1">
      <protection locked="0"/>
    </xf>
    <xf numFmtId="0" fontId="90" fillId="4" borderId="21" xfId="0" applyNumberFormat="1" applyFont="1" applyFill="1" applyBorder="1" applyAlignment="1" applyProtection="1">
      <alignment horizontal="left"/>
      <protection locked="0"/>
    </xf>
    <xf numFmtId="0" fontId="64" fillId="3" borderId="0" xfId="2" applyFont="1" applyFill="1" applyBorder="1" applyAlignment="1">
      <alignment horizontal="left" wrapText="1"/>
    </xf>
    <xf numFmtId="0" fontId="64" fillId="3" borderId="15" xfId="2" applyFont="1" applyFill="1" applyBorder="1" applyAlignment="1">
      <alignment horizontal="left" wrapText="1"/>
    </xf>
    <xf numFmtId="49" fontId="8" fillId="0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 applyProtection="1">
      <alignment horizontal="center" vertical="center"/>
      <protection hidden="1"/>
    </xf>
    <xf numFmtId="49" fontId="8" fillId="0" borderId="21" xfId="0" applyNumberFormat="1" applyFont="1" applyFill="1" applyBorder="1" applyAlignment="1" applyProtection="1">
      <alignment horizontal="center" vertical="center"/>
      <protection hidden="1"/>
    </xf>
    <xf numFmtId="194" fontId="9" fillId="0" borderId="24" xfId="0" applyNumberFormat="1" applyFont="1" applyFill="1" applyBorder="1" applyAlignment="1" applyProtection="1">
      <alignment horizontal="center" vertical="center"/>
      <protection hidden="1"/>
    </xf>
    <xf numFmtId="194" fontId="9" fillId="0" borderId="18" xfId="0" applyNumberFormat="1" applyFont="1" applyFill="1" applyBorder="1" applyAlignment="1" applyProtection="1">
      <alignment horizontal="center" vertical="center"/>
      <protection hidden="1"/>
    </xf>
    <xf numFmtId="194" fontId="9" fillId="0" borderId="21" xfId="0" applyNumberFormat="1" applyFont="1" applyFill="1" applyBorder="1" applyAlignment="1" applyProtection="1">
      <alignment horizontal="center" vertical="center"/>
      <protection hidden="1"/>
    </xf>
    <xf numFmtId="194" fontId="106" fillId="0" borderId="24" xfId="0" applyNumberFormat="1" applyFont="1" applyFill="1" applyBorder="1" applyAlignment="1" applyProtection="1">
      <alignment horizontal="center" vertical="center"/>
      <protection hidden="1"/>
    </xf>
    <xf numFmtId="0" fontId="64" fillId="3" borderId="12" xfId="0" applyFont="1" applyFill="1" applyBorder="1" applyAlignment="1" applyProtection="1">
      <alignment horizontal="left" vertical="center" wrapText="1"/>
      <protection locked="0" hidden="1"/>
    </xf>
    <xf numFmtId="0" fontId="90" fillId="2" borderId="24" xfId="0" applyFont="1" applyFill="1" applyBorder="1" applyAlignment="1" applyProtection="1">
      <alignment horizontal="left" vertical="center" wrapText="1"/>
      <protection hidden="1"/>
    </xf>
    <xf numFmtId="0" fontId="90" fillId="2" borderId="18" xfId="0" applyFont="1" applyFill="1" applyBorder="1" applyAlignment="1" applyProtection="1">
      <alignment horizontal="left" vertical="center" wrapText="1"/>
      <protection hidden="1"/>
    </xf>
    <xf numFmtId="0" fontId="90" fillId="2" borderId="21" xfId="0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</cellXfs>
  <cellStyles count="3">
    <cellStyle name="Prozent" xfId="1" builtinId="5"/>
    <cellStyle name="Standard" xfId="0" builtinId="0"/>
    <cellStyle name="Standard_Antragsvordruck EXCEL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28575</xdr:rowOff>
    </xdr:from>
    <xdr:to>
      <xdr:col>12</xdr:col>
      <xdr:colOff>9525</xdr:colOff>
      <xdr:row>21</xdr:row>
      <xdr:rowOff>847725</xdr:rowOff>
    </xdr:to>
    <xdr:sp macro="" textlink="" fLocksText="0">
      <xdr:nvSpPr>
        <xdr:cNvPr id="1027" name="Text 3"/>
        <xdr:cNvSpPr txBox="1">
          <a:spLocks noChangeArrowheads="1"/>
        </xdr:cNvSpPr>
      </xdr:nvSpPr>
      <xdr:spPr bwMode="auto">
        <a:xfrm>
          <a:off x="400050" y="6229350"/>
          <a:ext cx="718185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47625</xdr:colOff>
      <xdr:row>23</xdr:row>
      <xdr:rowOff>66675</xdr:rowOff>
    </xdr:from>
    <xdr:to>
      <xdr:col>11</xdr:col>
      <xdr:colOff>714375</xdr:colOff>
      <xdr:row>23</xdr:row>
      <xdr:rowOff>428625</xdr:rowOff>
    </xdr:to>
    <xdr:sp macro="" textlink="" fLocksText="0">
      <xdr:nvSpPr>
        <xdr:cNvPr id="1046" name="Text Box 22"/>
        <xdr:cNvSpPr txBox="1">
          <a:spLocks noChangeArrowheads="1"/>
        </xdr:cNvSpPr>
      </xdr:nvSpPr>
      <xdr:spPr bwMode="auto">
        <a:xfrm>
          <a:off x="409575" y="7505700"/>
          <a:ext cx="70961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76200</xdr:rowOff>
    </xdr:from>
    <xdr:to>
      <xdr:col>1</xdr:col>
      <xdr:colOff>6657975</xdr:colOff>
      <xdr:row>22</xdr:row>
      <xdr:rowOff>3152775</xdr:rowOff>
    </xdr:to>
    <xdr:sp macro="" textlink="" fLocksText="0">
      <xdr:nvSpPr>
        <xdr:cNvPr id="13313" name="Text 1"/>
        <xdr:cNvSpPr txBox="1">
          <a:spLocks noChangeArrowheads="1"/>
        </xdr:cNvSpPr>
      </xdr:nvSpPr>
      <xdr:spPr bwMode="auto">
        <a:xfrm>
          <a:off x="323850" y="514350"/>
          <a:ext cx="6515100" cy="9858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142875</xdr:rowOff>
    </xdr:from>
    <xdr:to>
      <xdr:col>7</xdr:col>
      <xdr:colOff>1400175</xdr:colOff>
      <xdr:row>33</xdr:row>
      <xdr:rowOff>3448050</xdr:rowOff>
    </xdr:to>
    <xdr:sp macro="" textlink="">
      <xdr:nvSpPr>
        <xdr:cNvPr id="16428" name="Text Box 7"/>
        <xdr:cNvSpPr txBox="1">
          <a:spLocks noChangeArrowheads="1"/>
        </xdr:cNvSpPr>
      </xdr:nvSpPr>
      <xdr:spPr bwMode="auto">
        <a:xfrm>
          <a:off x="142875" y="485775"/>
          <a:ext cx="5905500" cy="9715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44"/>
  <sheetViews>
    <sheetView zoomScale="75" zoomScaleNormal="75" workbookViewId="0">
      <selection activeCell="G28" sqref="G28:H28"/>
    </sheetView>
  </sheetViews>
  <sheetFormatPr baseColWidth="10" defaultColWidth="0" defaultRowHeight="12.75" zeroHeight="1"/>
  <cols>
    <col min="1" max="2" width="2.7109375" customWidth="1"/>
    <col min="3" max="3" width="1.7109375" customWidth="1"/>
    <col min="4" max="4" width="11.7109375" customWidth="1"/>
    <col min="5" max="5" width="4.7109375" customWidth="1"/>
    <col min="6" max="6" width="22.7109375" customWidth="1"/>
    <col min="7" max="7" width="11.7109375" customWidth="1"/>
    <col min="8" max="8" width="4.7109375" customWidth="1"/>
    <col min="9" max="9" width="11.7109375" customWidth="1"/>
    <col min="10" max="10" width="22.7109375" customWidth="1"/>
    <col min="11" max="11" width="4.7109375" customWidth="1"/>
    <col min="12" max="12" width="11.7109375" customWidth="1"/>
    <col min="13" max="13" width="1.7109375" customWidth="1"/>
    <col min="14" max="15" width="2.7109375" customWidth="1"/>
  </cols>
  <sheetData>
    <row r="1" spans="1:15" s="121" customFormat="1" ht="18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121" customFormat="1" ht="21.95" customHeight="1">
      <c r="A2" s="122"/>
      <c r="B2" s="398"/>
      <c r="C2" s="173" t="s">
        <v>189</v>
      </c>
      <c r="D2" s="399"/>
      <c r="E2" s="400"/>
      <c r="F2" s="401"/>
      <c r="G2" s="399"/>
      <c r="H2" s="399"/>
      <c r="I2" s="402"/>
      <c r="J2" s="545"/>
      <c r="K2" s="545"/>
      <c r="L2" s="545"/>
      <c r="M2" s="546" t="s">
        <v>206</v>
      </c>
      <c r="N2" s="403"/>
      <c r="O2" s="122"/>
    </row>
    <row r="3" spans="1:15" s="121" customFormat="1" ht="21.95" customHeight="1">
      <c r="A3" s="123"/>
      <c r="B3" s="404"/>
      <c r="C3" s="456" t="s">
        <v>190</v>
      </c>
      <c r="D3" s="405"/>
      <c r="E3" s="405"/>
      <c r="F3" s="405"/>
      <c r="G3" s="405"/>
      <c r="H3" s="405"/>
      <c r="I3" s="405"/>
      <c r="J3" s="574"/>
      <c r="K3" s="575"/>
      <c r="L3" s="575"/>
      <c r="M3" s="576"/>
      <c r="N3" s="406"/>
      <c r="O3" s="123"/>
    </row>
    <row r="4" spans="1:15" s="121" customFormat="1" ht="21.75" customHeight="1">
      <c r="A4" s="124"/>
      <c r="B4" s="407"/>
      <c r="C4" s="456" t="s">
        <v>142</v>
      </c>
      <c r="D4" s="408"/>
      <c r="E4" s="409"/>
      <c r="F4" s="409"/>
      <c r="G4" s="409"/>
      <c r="H4" s="409"/>
      <c r="I4" s="409"/>
      <c r="J4" s="577"/>
      <c r="K4" s="578"/>
      <c r="L4" s="578"/>
      <c r="M4" s="579"/>
      <c r="N4" s="410"/>
      <c r="O4" s="124"/>
    </row>
    <row r="5" spans="1:15" s="121" customFormat="1" ht="21.75" customHeight="1">
      <c r="A5" s="124"/>
      <c r="B5" s="407"/>
      <c r="C5" s="457" t="s">
        <v>218</v>
      </c>
      <c r="D5" s="408"/>
      <c r="E5" s="409"/>
      <c r="F5" s="409"/>
      <c r="G5" s="409"/>
      <c r="H5" s="409"/>
      <c r="I5" s="409"/>
      <c r="J5" s="577"/>
      <c r="K5" s="578"/>
      <c r="L5" s="578"/>
      <c r="M5" s="579"/>
      <c r="N5" s="410"/>
      <c r="O5" s="124"/>
    </row>
    <row r="6" spans="1:15" s="121" customFormat="1" ht="53.25" customHeight="1">
      <c r="A6" s="124"/>
      <c r="B6" s="407"/>
      <c r="C6" s="409"/>
      <c r="D6" s="409"/>
      <c r="E6" s="409"/>
      <c r="F6" s="411"/>
      <c r="G6" s="409"/>
      <c r="H6" s="409"/>
      <c r="I6" s="409"/>
      <c r="J6" s="580"/>
      <c r="K6" s="581"/>
      <c r="L6" s="581"/>
      <c r="M6" s="582"/>
      <c r="N6" s="410"/>
      <c r="O6" s="124"/>
    </row>
    <row r="7" spans="1:15" s="121" customFormat="1" ht="21.95" customHeight="1">
      <c r="A7" s="122"/>
      <c r="B7" s="412"/>
      <c r="C7" s="585" t="s">
        <v>207</v>
      </c>
      <c r="D7" s="586"/>
      <c r="E7" s="586"/>
      <c r="F7" s="586"/>
      <c r="G7" s="586"/>
      <c r="H7" s="193"/>
      <c r="I7" s="193"/>
      <c r="J7" s="193"/>
      <c r="K7" s="193"/>
      <c r="L7" s="193"/>
      <c r="M7" s="193"/>
      <c r="N7" s="413"/>
      <c r="O7" s="122"/>
    </row>
    <row r="8" spans="1:15" s="121" customFormat="1" ht="15" customHeight="1">
      <c r="A8" s="122"/>
      <c r="B8" s="412"/>
      <c r="C8" s="585"/>
      <c r="D8" s="586"/>
      <c r="E8" s="586"/>
      <c r="F8" s="586"/>
      <c r="G8" s="586"/>
      <c r="H8" s="193"/>
      <c r="I8" s="193"/>
      <c r="J8" s="193"/>
      <c r="K8" s="193"/>
      <c r="L8" s="193"/>
      <c r="M8" s="193"/>
      <c r="N8" s="413"/>
      <c r="O8" s="122"/>
    </row>
    <row r="9" spans="1:15" s="121" customFormat="1" ht="15" customHeight="1">
      <c r="A9" s="122"/>
      <c r="B9" s="412"/>
      <c r="C9" s="585"/>
      <c r="D9" s="586"/>
      <c r="E9" s="586"/>
      <c r="F9" s="586"/>
      <c r="G9" s="586"/>
      <c r="H9" s="193"/>
      <c r="I9" s="193"/>
      <c r="J9" s="193"/>
      <c r="K9" s="193"/>
      <c r="L9" s="193"/>
      <c r="M9" s="193"/>
      <c r="N9" s="413"/>
      <c r="O9" s="122"/>
    </row>
    <row r="10" spans="1:15" s="121" customFormat="1" ht="15" customHeight="1">
      <c r="A10" s="122"/>
      <c r="B10" s="412"/>
      <c r="C10" s="585"/>
      <c r="D10" s="586"/>
      <c r="E10" s="586"/>
      <c r="F10" s="586"/>
      <c r="G10" s="586"/>
      <c r="H10" s="193"/>
      <c r="I10" s="193"/>
      <c r="J10" s="193"/>
      <c r="K10" s="193"/>
      <c r="L10" s="193"/>
      <c r="M10" s="193"/>
      <c r="N10" s="413"/>
      <c r="O10" s="122"/>
    </row>
    <row r="11" spans="1:15" s="121" customFormat="1" ht="15" customHeight="1">
      <c r="A11" s="122"/>
      <c r="B11" s="412"/>
      <c r="C11" s="585"/>
      <c r="D11" s="586"/>
      <c r="E11" s="586"/>
      <c r="F11" s="586"/>
      <c r="G11" s="586"/>
      <c r="H11" s="193"/>
      <c r="I11" s="193"/>
      <c r="J11" s="193"/>
      <c r="K11" s="193"/>
      <c r="L11" s="193"/>
      <c r="M11" s="193"/>
      <c r="N11" s="413"/>
      <c r="O11" s="122"/>
    </row>
    <row r="12" spans="1:15" s="121" customFormat="1" ht="15" customHeight="1">
      <c r="A12" s="122"/>
      <c r="B12" s="412"/>
      <c r="C12" s="585"/>
      <c r="D12" s="586"/>
      <c r="E12" s="586"/>
      <c r="F12" s="586"/>
      <c r="G12" s="586"/>
      <c r="H12" s="193"/>
      <c r="I12" s="193"/>
      <c r="J12" s="193"/>
      <c r="K12" s="193"/>
      <c r="L12" s="193"/>
      <c r="M12" s="193"/>
      <c r="N12" s="413"/>
      <c r="O12" s="122"/>
    </row>
    <row r="13" spans="1:15" s="121" customFormat="1" ht="12.75" customHeight="1">
      <c r="A13" s="122"/>
      <c r="B13" s="412"/>
      <c r="C13" s="585"/>
      <c r="D13" s="586"/>
      <c r="E13" s="586"/>
      <c r="F13" s="586"/>
      <c r="G13" s="586"/>
      <c r="H13" s="193"/>
      <c r="I13" s="193"/>
      <c r="J13" s="193"/>
      <c r="K13" s="193"/>
      <c r="L13" s="193"/>
      <c r="M13" s="193"/>
      <c r="N13" s="413"/>
      <c r="O13" s="122"/>
    </row>
    <row r="14" spans="1:15" s="121" customFormat="1" ht="69.95" customHeight="1">
      <c r="A14" s="125"/>
      <c r="B14" s="414"/>
      <c r="C14" s="87" t="s">
        <v>191</v>
      </c>
      <c r="D14" s="408"/>
      <c r="E14" s="415"/>
      <c r="F14" s="415"/>
      <c r="G14" s="415"/>
      <c r="H14" s="415"/>
      <c r="I14" s="415"/>
      <c r="J14" s="415"/>
      <c r="K14" s="415"/>
      <c r="L14" s="415"/>
      <c r="M14" s="415"/>
      <c r="N14" s="416"/>
      <c r="O14" s="125"/>
    </row>
    <row r="15" spans="1:15" s="121" customFormat="1" ht="24.95" customHeight="1">
      <c r="A15" s="124"/>
      <c r="B15" s="407"/>
      <c r="C15" s="417"/>
      <c r="D15" s="418"/>
      <c r="E15" s="418"/>
      <c r="F15" s="565">
        <f>'Tab. C Finanzierungsübersicht'!O36</f>
        <v>0</v>
      </c>
      <c r="G15" s="201" t="s">
        <v>143</v>
      </c>
      <c r="H15" s="587" t="s">
        <v>192</v>
      </c>
      <c r="I15" s="588"/>
      <c r="J15" s="588"/>
      <c r="K15" s="415"/>
      <c r="L15" s="419"/>
      <c r="M15" s="420"/>
      <c r="N15" s="410"/>
      <c r="O15" s="124"/>
    </row>
    <row r="16" spans="1:15" s="121" customFormat="1" ht="21.95" customHeight="1">
      <c r="A16" s="123"/>
      <c r="B16" s="404"/>
      <c r="C16" s="405"/>
      <c r="D16" s="421"/>
      <c r="E16" s="405"/>
      <c r="F16" s="405"/>
      <c r="G16" s="405"/>
      <c r="H16" s="405"/>
      <c r="I16" s="405"/>
      <c r="J16" s="405"/>
      <c r="K16" s="405"/>
      <c r="L16" s="405"/>
      <c r="M16" s="405"/>
      <c r="N16" s="406"/>
      <c r="O16" s="123"/>
    </row>
    <row r="17" spans="1:15" s="121" customFormat="1" ht="24.95" customHeight="1">
      <c r="A17" s="124"/>
      <c r="B17" s="407"/>
      <c r="C17" s="422"/>
      <c r="D17" s="564">
        <f>IFERROR(100*(F15/J17),0)</f>
        <v>0</v>
      </c>
      <c r="E17" s="168" t="s">
        <v>0</v>
      </c>
      <c r="F17" s="408"/>
      <c r="G17" s="200" t="s">
        <v>193</v>
      </c>
      <c r="H17" s="409"/>
      <c r="I17" s="417"/>
      <c r="J17" s="565">
        <f>'Tab. C Finanzierungsübersicht'!O25</f>
        <v>0</v>
      </c>
      <c r="K17" s="202" t="s">
        <v>143</v>
      </c>
      <c r="L17" s="423"/>
      <c r="M17" s="411"/>
      <c r="N17" s="410"/>
      <c r="O17" s="124"/>
    </row>
    <row r="18" spans="1:15" s="121" customFormat="1" ht="21.95" customHeight="1" thickBot="1">
      <c r="A18" s="126"/>
      <c r="B18" s="424"/>
      <c r="C18" s="169" t="s">
        <v>1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425"/>
      <c r="O18" s="126"/>
    </row>
    <row r="19" spans="1:15" s="121" customFormat="1" ht="24.95" customHeight="1" thickBot="1">
      <c r="A19" s="124"/>
      <c r="B19" s="407"/>
      <c r="C19" s="426" t="s">
        <v>162</v>
      </c>
      <c r="D19" s="427"/>
      <c r="E19" s="544"/>
      <c r="F19" s="428" t="s">
        <v>163</v>
      </c>
      <c r="G19" s="428" t="s">
        <v>164</v>
      </c>
      <c r="H19" s="426"/>
      <c r="I19" s="566">
        <v>43313</v>
      </c>
      <c r="J19" s="567"/>
      <c r="K19" s="568"/>
      <c r="L19" s="193"/>
      <c r="M19" s="409"/>
      <c r="N19" s="410"/>
      <c r="O19" s="124"/>
    </row>
    <row r="20" spans="1:15" s="121" customFormat="1" ht="11.1" customHeight="1">
      <c r="A20" s="124"/>
      <c r="B20" s="407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10"/>
      <c r="O20" s="124"/>
    </row>
    <row r="21" spans="1:15" s="121" customFormat="1" ht="21.95" customHeight="1" thickBot="1">
      <c r="A21" s="126"/>
      <c r="B21" s="424"/>
      <c r="C21" s="426" t="s">
        <v>2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425"/>
      <c r="O21" s="126"/>
    </row>
    <row r="22" spans="1:15" s="121" customFormat="1" ht="75.75" customHeight="1" thickBot="1">
      <c r="A22" s="122"/>
      <c r="B22" s="412"/>
      <c r="C22" s="429"/>
      <c r="D22" s="430"/>
      <c r="E22" s="431"/>
      <c r="F22" s="431"/>
      <c r="G22" s="431"/>
      <c r="H22" s="431"/>
      <c r="I22" s="431"/>
      <c r="J22" s="431"/>
      <c r="K22" s="431"/>
      <c r="L22" s="431"/>
      <c r="M22" s="449"/>
      <c r="N22" s="413"/>
      <c r="O22" s="122"/>
    </row>
    <row r="23" spans="1:15" s="121" customFormat="1" ht="21.95" customHeight="1" thickBot="1">
      <c r="A23" s="126"/>
      <c r="B23" s="433"/>
      <c r="C23" s="171" t="s">
        <v>239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425"/>
      <c r="O23" s="126"/>
    </row>
    <row r="24" spans="1:15" s="121" customFormat="1" ht="39.950000000000003" customHeight="1" thickBot="1">
      <c r="A24" s="122"/>
      <c r="B24" s="412"/>
      <c r="C24" s="429"/>
      <c r="D24" s="434"/>
      <c r="E24" s="435"/>
      <c r="F24" s="435"/>
      <c r="G24" s="435"/>
      <c r="H24" s="435"/>
      <c r="I24" s="435"/>
      <c r="J24" s="435"/>
      <c r="K24" s="435"/>
      <c r="L24" s="435"/>
      <c r="M24" s="432"/>
      <c r="N24" s="413"/>
      <c r="O24" s="122"/>
    </row>
    <row r="25" spans="1:15" s="121" customFormat="1" ht="21.95" customHeight="1" thickBot="1">
      <c r="A25" s="126"/>
      <c r="B25" s="424"/>
      <c r="C25" s="171" t="s">
        <v>3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425"/>
      <c r="O25" s="126"/>
    </row>
    <row r="26" spans="1:15" s="121" customFormat="1" ht="24.95" customHeight="1" thickBot="1">
      <c r="A26" s="122"/>
      <c r="B26" s="412"/>
      <c r="C26" s="569"/>
      <c r="D26" s="570"/>
      <c r="E26" s="570"/>
      <c r="F26" s="570"/>
      <c r="G26" s="570"/>
      <c r="H26" s="570"/>
      <c r="I26" s="570"/>
      <c r="J26" s="570"/>
      <c r="K26" s="570"/>
      <c r="L26" s="570"/>
      <c r="M26" s="436"/>
      <c r="N26" s="413"/>
      <c r="O26" s="122"/>
    </row>
    <row r="27" spans="1:15" s="121" customFormat="1" ht="21.95" customHeight="1" thickBot="1">
      <c r="A27" s="127"/>
      <c r="B27" s="437"/>
      <c r="C27" s="408"/>
      <c r="D27" s="408"/>
      <c r="E27" s="408"/>
      <c r="F27" s="408"/>
      <c r="G27" s="171" t="s">
        <v>4</v>
      </c>
      <c r="H27" s="408"/>
      <c r="I27" s="171" t="s">
        <v>5</v>
      </c>
      <c r="J27" s="408"/>
      <c r="K27" s="408"/>
      <c r="L27" s="408"/>
      <c r="M27" s="408"/>
      <c r="N27" s="438"/>
      <c r="O27" s="127"/>
    </row>
    <row r="28" spans="1:15" s="121" customFormat="1" ht="24.95" customHeight="1" thickBot="1">
      <c r="A28" s="128"/>
      <c r="B28" s="439"/>
      <c r="C28" s="440"/>
      <c r="D28" s="207"/>
      <c r="E28" s="411"/>
      <c r="F28" s="207"/>
      <c r="G28" s="572"/>
      <c r="H28" s="573"/>
      <c r="I28" s="569"/>
      <c r="J28" s="570"/>
      <c r="K28" s="570"/>
      <c r="L28" s="570"/>
      <c r="M28" s="571"/>
      <c r="N28" s="441"/>
      <c r="O28" s="128"/>
    </row>
    <row r="29" spans="1:15" s="121" customFormat="1" ht="21.95" customHeight="1" thickBot="1">
      <c r="A29" s="127"/>
      <c r="B29" s="437"/>
      <c r="C29" s="171" t="s">
        <v>6</v>
      </c>
      <c r="D29" s="408"/>
      <c r="E29" s="408"/>
      <c r="F29" s="408"/>
      <c r="G29" s="171" t="s">
        <v>4</v>
      </c>
      <c r="H29" s="408"/>
      <c r="I29" s="171" t="s">
        <v>5</v>
      </c>
      <c r="J29" s="408"/>
      <c r="K29" s="408"/>
      <c r="L29" s="408"/>
      <c r="M29" s="408"/>
      <c r="N29" s="438"/>
      <c r="O29" s="127"/>
    </row>
    <row r="30" spans="1:15" s="121" customFormat="1" ht="24.95" customHeight="1" thickBot="1">
      <c r="A30" s="129"/>
      <c r="B30" s="442"/>
      <c r="C30" s="594"/>
      <c r="D30" s="595"/>
      <c r="E30" s="595"/>
      <c r="F30" s="596"/>
      <c r="G30" s="572"/>
      <c r="H30" s="573"/>
      <c r="I30" s="583" t="str">
        <f>IF(ISTEXT(I28),I28," ")</f>
        <v xml:space="preserve"> </v>
      </c>
      <c r="J30" s="583"/>
      <c r="K30" s="583"/>
      <c r="L30" s="583"/>
      <c r="M30" s="584"/>
      <c r="N30" s="443"/>
      <c r="O30" s="129"/>
    </row>
    <row r="31" spans="1:15" s="121" customFormat="1" ht="21.95" customHeight="1" thickBot="1">
      <c r="A31" s="126"/>
      <c r="B31" s="424"/>
      <c r="C31" s="171" t="s">
        <v>7</v>
      </c>
      <c r="D31" s="172"/>
      <c r="E31" s="172"/>
      <c r="F31" s="172"/>
      <c r="G31" s="172"/>
      <c r="H31" s="172"/>
      <c r="I31" s="171" t="s">
        <v>238</v>
      </c>
      <c r="J31" s="172"/>
      <c r="K31" s="172"/>
      <c r="L31" s="172"/>
      <c r="M31" s="172"/>
      <c r="N31" s="425"/>
      <c r="O31" s="126"/>
    </row>
    <row r="32" spans="1:15" s="121" customFormat="1" ht="24.95" customHeight="1" thickBot="1">
      <c r="A32" s="128"/>
      <c r="B32" s="439"/>
      <c r="C32" s="597"/>
      <c r="D32" s="598"/>
      <c r="E32" s="598"/>
      <c r="F32" s="598"/>
      <c r="G32" s="598"/>
      <c r="H32" s="599"/>
      <c r="I32" s="597"/>
      <c r="J32" s="598"/>
      <c r="K32" s="598"/>
      <c r="L32" s="598"/>
      <c r="M32" s="599"/>
      <c r="N32" s="441"/>
      <c r="O32" s="128"/>
    </row>
    <row r="33" spans="1:15" s="121" customFormat="1" ht="21.95" customHeight="1" thickBot="1">
      <c r="A33" s="122"/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6"/>
      <c r="O33" s="122"/>
    </row>
    <row r="34" spans="1:15" s="121" customFormat="1" ht="126.75" customHeight="1" thickBot="1">
      <c r="A34" s="122"/>
      <c r="B34" s="589" t="s">
        <v>201</v>
      </c>
      <c r="C34" s="590"/>
      <c r="D34" s="591"/>
      <c r="E34" s="592"/>
      <c r="F34" s="592"/>
      <c r="G34" s="592"/>
      <c r="H34" s="592"/>
      <c r="I34" s="593"/>
      <c r="J34" s="469" t="s">
        <v>188</v>
      </c>
      <c r="K34" s="470"/>
      <c r="L34" s="470"/>
      <c r="M34" s="447"/>
      <c r="N34" s="448" t="s">
        <v>219</v>
      </c>
      <c r="O34" s="122"/>
    </row>
    <row r="35" spans="1:1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5" hidden="1"/>
    <row r="37" spans="1:15" hidden="1"/>
    <row r="38" spans="1:15" hidden="1"/>
    <row r="39" spans="1:15" hidden="1"/>
    <row r="40" spans="1:15" hidden="1"/>
    <row r="41" spans="1:15" hidden="1"/>
    <row r="42" spans="1:15" hidden="1"/>
    <row r="43" spans="1:15" hidden="1"/>
    <row r="44" spans="1:15" hidden="1"/>
  </sheetData>
  <sheetProtection password="CD06" sheet="1"/>
  <dataConsolidate/>
  <mergeCells count="14">
    <mergeCell ref="B34:C34"/>
    <mergeCell ref="D34:I34"/>
    <mergeCell ref="C30:F30"/>
    <mergeCell ref="G30:H30"/>
    <mergeCell ref="C32:H32"/>
    <mergeCell ref="I32:M32"/>
    <mergeCell ref="I19:K19"/>
    <mergeCell ref="I28:M28"/>
    <mergeCell ref="G28:H28"/>
    <mergeCell ref="J3:M6"/>
    <mergeCell ref="I30:M30"/>
    <mergeCell ref="C7:G13"/>
    <mergeCell ref="H15:J15"/>
    <mergeCell ref="C26:L26"/>
  </mergeCells>
  <phoneticPr fontId="87" type="noConversion"/>
  <pageMargins left="0.47244094488188981" right="0" top="0.39370078740157483" bottom="0.19685039370078741" header="0.11811023622047245" footer="0.11811023622047245"/>
  <pageSetup paperSize="9" scale="85" orientation="portrait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76"/>
  <sheetViews>
    <sheetView tabSelected="1" zoomScale="96" zoomScaleNormal="96" workbookViewId="0">
      <selection activeCell="G37" sqref="G37"/>
    </sheetView>
  </sheetViews>
  <sheetFormatPr baseColWidth="10" defaultColWidth="0.7109375" defaultRowHeight="12.75" customHeight="1" zeroHeight="1"/>
  <cols>
    <col min="1" max="1" width="2.28515625" style="6" customWidth="1"/>
    <col min="2" max="2" width="1.7109375" style="6" customWidth="1"/>
    <col min="3" max="3" width="25.7109375" style="6" customWidth="1"/>
    <col min="4" max="4" width="13.5703125" style="6" bestFit="1" customWidth="1"/>
    <col min="5" max="5" width="2.28515625" style="6" customWidth="1"/>
    <col min="6" max="6" width="9.140625" style="6" customWidth="1"/>
    <col min="7" max="7" width="2.28515625" style="6" customWidth="1"/>
    <col min="8" max="8" width="10.85546875" style="6" customWidth="1"/>
    <col min="9" max="9" width="2.28515625" style="6" customWidth="1"/>
    <col min="10" max="10" width="8.7109375" style="6" customWidth="1"/>
    <col min="11" max="11" width="0.85546875" style="6" customWidth="1"/>
    <col min="12" max="12" width="8.7109375" style="6" customWidth="1"/>
    <col min="13" max="13" width="0.85546875" style="6" customWidth="1"/>
    <col min="14" max="14" width="8.7109375" style="6" customWidth="1"/>
    <col min="15" max="15" width="0.85546875" style="6" customWidth="1"/>
    <col min="16" max="16" width="8.7109375" style="6" customWidth="1"/>
    <col min="17" max="17" width="2.28515625" style="6" customWidth="1"/>
    <col min="18" max="18" width="13.7109375" style="6" customWidth="1"/>
    <col min="19" max="19" width="0.85546875" style="6" customWidth="1"/>
    <col min="20" max="20" width="13.7109375" style="6" customWidth="1"/>
    <col min="21" max="21" width="0.85546875" style="6" customWidth="1"/>
    <col min="22" max="22" width="13.7109375" style="6" customWidth="1"/>
    <col min="23" max="23" width="0.85546875" style="6" customWidth="1"/>
    <col min="24" max="24" width="13.7109375" style="6" customWidth="1"/>
    <col min="25" max="25" width="2.28515625" style="6" customWidth="1"/>
    <col min="26" max="26" width="15.7109375" style="6" customWidth="1"/>
    <col min="27" max="28" width="1.7109375" style="6" customWidth="1"/>
    <col min="29" max="255" width="0" style="6" hidden="1" customWidth="1"/>
    <col min="256" max="16384" width="0.7109375" style="6"/>
  </cols>
  <sheetData>
    <row r="1" spans="2:28" ht="8.1" customHeight="1"/>
    <row r="2" spans="2:28" ht="9.9499999999999993" customHeight="1">
      <c r="B2" s="312"/>
      <c r="C2" s="313"/>
      <c r="D2" s="313"/>
      <c r="E2" s="314"/>
      <c r="F2" s="313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5"/>
      <c r="S2" s="314"/>
      <c r="T2" s="315"/>
      <c r="U2" s="314"/>
      <c r="V2" s="315"/>
      <c r="W2" s="314"/>
      <c r="X2" s="315"/>
      <c r="Y2" s="314"/>
      <c r="Z2" s="315"/>
      <c r="AA2" s="374"/>
      <c r="AB2" s="3"/>
    </row>
    <row r="3" spans="2:28" ht="23.25">
      <c r="B3" s="317"/>
      <c r="C3" s="318" t="s">
        <v>13</v>
      </c>
      <c r="D3" s="453"/>
      <c r="E3" s="195"/>
      <c r="F3" s="195"/>
      <c r="G3" s="195"/>
      <c r="H3" s="195"/>
      <c r="I3" s="18"/>
      <c r="J3" s="614" t="s">
        <v>255</v>
      </c>
      <c r="K3" s="615"/>
      <c r="L3" s="615"/>
      <c r="M3" s="615"/>
      <c r="N3" s="615"/>
      <c r="O3" s="615"/>
      <c r="P3" s="616"/>
      <c r="Q3" s="18"/>
      <c r="R3" s="620" t="s">
        <v>255</v>
      </c>
      <c r="S3" s="618"/>
      <c r="T3" s="618"/>
      <c r="U3" s="618"/>
      <c r="V3" s="618"/>
      <c r="W3" s="618"/>
      <c r="X3" s="619"/>
      <c r="Y3" s="18"/>
      <c r="Z3" s="280"/>
      <c r="AA3" s="375"/>
      <c r="AB3" s="18"/>
    </row>
    <row r="4" spans="2:28" ht="18.75" customHeight="1">
      <c r="B4" s="320"/>
      <c r="C4" s="12"/>
      <c r="D4" s="12"/>
      <c r="E4" s="11"/>
      <c r="F4" s="12"/>
      <c r="G4" s="11"/>
      <c r="H4" s="11"/>
      <c r="I4" s="11"/>
      <c r="J4" s="204">
        <v>2018</v>
      </c>
      <c r="K4" s="176"/>
      <c r="L4" s="279">
        <v>2019</v>
      </c>
      <c r="M4" s="176"/>
      <c r="N4" s="181">
        <v>2020</v>
      </c>
      <c r="O4" s="176"/>
      <c r="P4" s="181">
        <v>2021</v>
      </c>
      <c r="Q4" s="11"/>
      <c r="R4" s="186">
        <f>J4</f>
        <v>2018</v>
      </c>
      <c r="S4" s="184"/>
      <c r="T4" s="186">
        <f>L4</f>
        <v>2019</v>
      </c>
      <c r="U4" s="184"/>
      <c r="V4" s="186">
        <f>N4</f>
        <v>2020</v>
      </c>
      <c r="W4" s="185"/>
      <c r="X4" s="183">
        <f>P4</f>
        <v>2021</v>
      </c>
      <c r="Y4" s="11"/>
      <c r="Z4" s="13" t="s">
        <v>14</v>
      </c>
      <c r="AA4" s="376"/>
      <c r="AB4" s="11"/>
    </row>
    <row r="5" spans="2:28" ht="7.5" hidden="1" customHeight="1">
      <c r="B5" s="320"/>
      <c r="C5" s="12"/>
      <c r="D5" s="12"/>
      <c r="E5" s="11"/>
      <c r="F5" s="12"/>
      <c r="G5" s="11"/>
      <c r="H5" s="11"/>
      <c r="I5" s="11"/>
      <c r="J5" s="276" t="str">
        <f>IF('Antragsformular (1)'!$E$19=0,"-",IF('Antragsformular (1)'!$E$19/12&gt;=1,"1-12","1-"))</f>
        <v>-</v>
      </c>
      <c r="K5" s="176"/>
      <c r="L5" s="277" t="str">
        <f>IF('Antragsformular (1)'!$E$19=0,"-",IF('Antragsformular (1)'!$E$19/12&gt;=2,"13-24",IF('Antragsformular (1)'!$E$19/12&gt;1,"13-"," ")))</f>
        <v>-</v>
      </c>
      <c r="M5" s="176"/>
      <c r="N5" s="278" t="str">
        <f>IF('Antragsformular (1)'!$E$19=0,"-",IF('Antragsformular (1)'!$E$19/12&gt;=3,"25-36",IF('Antragsformular (1)'!$E$19/12&gt;2,"25-"," ")))</f>
        <v>-</v>
      </c>
      <c r="O5" s="176"/>
      <c r="P5" s="278" t="str">
        <f>IF('Antragsformular (1)'!$E$19=0,"-",IF('Antragsformular (1)'!$E$19/12&gt;=4,"37-48",IF('Antragsformular (1)'!$E$19/12&gt;3,"37-"," ")))</f>
        <v>-</v>
      </c>
      <c r="Q5" s="11"/>
      <c r="R5" s="274"/>
      <c r="S5" s="185"/>
      <c r="T5" s="275"/>
      <c r="U5" s="185"/>
      <c r="V5" s="275"/>
      <c r="W5" s="185"/>
      <c r="X5" s="275"/>
      <c r="Y5" s="11"/>
      <c r="Z5" s="13"/>
      <c r="AA5" s="376"/>
      <c r="AB5" s="11"/>
    </row>
    <row r="6" spans="2:28" ht="38.25">
      <c r="B6" s="322"/>
      <c r="C6" s="15" t="s">
        <v>15</v>
      </c>
      <c r="D6" s="562" t="s">
        <v>262</v>
      </c>
      <c r="E6" s="14"/>
      <c r="F6" s="562" t="s">
        <v>260</v>
      </c>
      <c r="G6" s="14"/>
      <c r="H6" s="562" t="s">
        <v>261</v>
      </c>
      <c r="I6" s="14"/>
      <c r="J6" s="323"/>
      <c r="K6" s="14"/>
      <c r="L6" s="323"/>
      <c r="M6" s="14"/>
      <c r="N6" s="323"/>
      <c r="O6" s="14"/>
      <c r="P6" s="323"/>
      <c r="Q6" s="14"/>
      <c r="R6" s="17"/>
      <c r="S6" s="14"/>
      <c r="T6" s="17"/>
      <c r="U6" s="14"/>
      <c r="V6" s="17"/>
      <c r="W6" s="14"/>
      <c r="X6" s="17"/>
      <c r="Y6" s="14"/>
      <c r="Z6" s="17"/>
      <c r="AA6" s="377"/>
      <c r="AB6" s="14"/>
    </row>
    <row r="7" spans="2:28" ht="14.1" customHeight="1" thickBot="1">
      <c r="B7" s="317"/>
      <c r="C7" s="19"/>
      <c r="D7" s="14" t="s">
        <v>148</v>
      </c>
      <c r="E7" s="18"/>
      <c r="F7" s="14" t="s">
        <v>148</v>
      </c>
      <c r="G7" s="18"/>
      <c r="H7" s="14" t="s">
        <v>148</v>
      </c>
      <c r="I7" s="18"/>
      <c r="J7" s="560" t="s">
        <v>21</v>
      </c>
      <c r="K7" s="18"/>
      <c r="L7" s="560" t="s">
        <v>21</v>
      </c>
      <c r="M7" s="18"/>
      <c r="N7" s="560" t="s">
        <v>21</v>
      </c>
      <c r="O7" s="18"/>
      <c r="P7" s="560" t="s">
        <v>21</v>
      </c>
      <c r="Q7" s="18"/>
      <c r="R7" s="20" t="s">
        <v>148</v>
      </c>
      <c r="S7" s="18"/>
      <c r="T7" s="20" t="s">
        <v>148</v>
      </c>
      <c r="U7" s="18"/>
      <c r="V7" s="20" t="s">
        <v>148</v>
      </c>
      <c r="W7" s="18"/>
      <c r="X7" s="20" t="s">
        <v>148</v>
      </c>
      <c r="Y7" s="18"/>
      <c r="Z7" s="21" t="s">
        <v>148</v>
      </c>
      <c r="AA7" s="378"/>
      <c r="AB7" s="18"/>
    </row>
    <row r="8" spans="2:28" ht="15.95" customHeight="1" thickBot="1">
      <c r="B8" s="317"/>
      <c r="C8" s="73" t="s">
        <v>234</v>
      </c>
      <c r="D8" s="307"/>
      <c r="E8" s="18"/>
      <c r="F8" s="308"/>
      <c r="G8" s="18"/>
      <c r="H8" s="563">
        <f>IFERROR(D8/F8,0)</f>
        <v>0</v>
      </c>
      <c r="I8" s="18"/>
      <c r="J8" s="308"/>
      <c r="K8" s="18"/>
      <c r="L8" s="308"/>
      <c r="M8" s="18"/>
      <c r="N8" s="308"/>
      <c r="O8" s="18"/>
      <c r="P8" s="308"/>
      <c r="Q8" s="18"/>
      <c r="R8" s="58" t="str">
        <f>IF(H8*J8=0,"-",ROUND(H8*J8,0))</f>
        <v>-</v>
      </c>
      <c r="S8" s="18"/>
      <c r="T8" s="58" t="str">
        <f>IF(H8*(1+$J$15/100)*L8=0,"-",ROUND(H8*(1+$J$15%)*L8,0))</f>
        <v>-</v>
      </c>
      <c r="U8" s="18"/>
      <c r="V8" s="58" t="str">
        <f>IF(H8*POWER(1+$J$15%,2)*N8=0,"-",ROUND(H8*POWER(1+$J$15%,2)*N8,0))</f>
        <v>-</v>
      </c>
      <c r="W8" s="18"/>
      <c r="X8" s="58" t="str">
        <f>IF(H8*POWER(1+$J$15%,3)*P8=0,"-",ROUND(H8*POWER(1+$J$15%,3)*P8,0))</f>
        <v>-</v>
      </c>
      <c r="Y8" s="18"/>
      <c r="Z8" s="23" t="str">
        <f>IF(SUM(R8:X8)=0,"-",SUM(R8:X8))</f>
        <v>-</v>
      </c>
      <c r="AA8" s="353"/>
      <c r="AB8" s="18"/>
    </row>
    <row r="9" spans="2:28" ht="5.0999999999999996" customHeight="1" thickBot="1">
      <c r="B9" s="325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"/>
      <c r="S9" s="3"/>
      <c r="T9" s="5"/>
      <c r="U9" s="3"/>
      <c r="V9" s="5"/>
      <c r="W9" s="3"/>
      <c r="X9" s="5"/>
      <c r="Y9" s="3"/>
      <c r="Z9" s="5"/>
      <c r="AA9" s="379"/>
      <c r="AB9" s="3"/>
    </row>
    <row r="10" spans="2:28" ht="15.95" customHeight="1" thickBot="1">
      <c r="B10" s="317"/>
      <c r="C10" s="22" t="s">
        <v>235</v>
      </c>
      <c r="D10" s="307"/>
      <c r="E10" s="18"/>
      <c r="F10" s="308"/>
      <c r="G10" s="18"/>
      <c r="H10" s="563">
        <f>IFERROR(D10/F10,0)</f>
        <v>0</v>
      </c>
      <c r="I10" s="18"/>
      <c r="J10" s="308"/>
      <c r="K10" s="18"/>
      <c r="L10" s="308"/>
      <c r="M10" s="18"/>
      <c r="N10" s="308"/>
      <c r="O10" s="18"/>
      <c r="P10" s="308"/>
      <c r="Q10" s="18"/>
      <c r="R10" s="58" t="str">
        <f>IF(H10*J10=0,"-",ROUND(H10*J10,0))</f>
        <v>-</v>
      </c>
      <c r="S10" s="18"/>
      <c r="T10" s="58" t="str">
        <f>IF(H10*(1+$J$15/100)*L10=0,"-",ROUND(H10*(1+$J$15%)*L10,0))</f>
        <v>-</v>
      </c>
      <c r="U10" s="18"/>
      <c r="V10" s="58" t="str">
        <f>IF(H10*POWER(1+$J$15%,2)*N10=0,"-",ROUND(H10*POWER(1+$J$15%,2)*N10,0))</f>
        <v>-</v>
      </c>
      <c r="W10" s="18"/>
      <c r="X10" s="58" t="str">
        <f>IF(H10*POWER(1+$J$15%,3)*P10=0,"-",ROUND(H10*POWER(1+$J$15%,3)*P10,0))</f>
        <v>-</v>
      </c>
      <c r="Y10" s="18"/>
      <c r="Z10" s="23" t="str">
        <f>IF(SUM(R10:X10)=0,"-",SUM(R10:X10))</f>
        <v>-</v>
      </c>
      <c r="AA10" s="353"/>
      <c r="AB10" s="18"/>
    </row>
    <row r="11" spans="2:28" ht="5.0999999999999996" customHeight="1" thickBot="1">
      <c r="B11" s="325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/>
      <c r="S11" s="3"/>
      <c r="T11" s="5"/>
      <c r="U11" s="3"/>
      <c r="V11" s="5"/>
      <c r="W11" s="3"/>
      <c r="X11" s="5"/>
      <c r="Y11" s="3"/>
      <c r="Z11" s="5"/>
      <c r="AA11" s="379"/>
      <c r="AB11" s="3"/>
    </row>
    <row r="12" spans="2:28" ht="15.95" customHeight="1" thickBot="1">
      <c r="B12" s="317"/>
      <c r="C12" s="22" t="s">
        <v>236</v>
      </c>
      <c r="D12" s="307"/>
      <c r="E12" s="18"/>
      <c r="F12" s="308"/>
      <c r="G12" s="18"/>
      <c r="H12" s="563">
        <f>IFERROR(D12/F12,0)</f>
        <v>0</v>
      </c>
      <c r="I12" s="18"/>
      <c r="J12" s="308"/>
      <c r="K12" s="18"/>
      <c r="L12" s="308"/>
      <c r="M12" s="18"/>
      <c r="N12" s="308"/>
      <c r="O12" s="18"/>
      <c r="P12" s="308"/>
      <c r="Q12" s="18"/>
      <c r="R12" s="58" t="str">
        <f>IF(H12*J12=0,"-",ROUND(H12*J12,0))</f>
        <v>-</v>
      </c>
      <c r="S12" s="18"/>
      <c r="T12" s="58" t="str">
        <f>IF(H12*(1+$J$15/100)*L12=0,"-",ROUND(H12*(1+$J$15%)*L12,0))</f>
        <v>-</v>
      </c>
      <c r="U12" s="18"/>
      <c r="V12" s="58" t="str">
        <f>IF(H12*POWER(1+$J$15%,2)*N12=0,"-",ROUND(H12*POWER(1+$J$15%,2)*N12,0))</f>
        <v>-</v>
      </c>
      <c r="W12" s="18"/>
      <c r="X12" s="58" t="str">
        <f>IF(H12*POWER(1+$J$15%,3)*P12=0,"-",ROUND(H12*POWER(1+$J$15%,3)*P12,0))</f>
        <v>-</v>
      </c>
      <c r="Y12" s="18"/>
      <c r="Z12" s="23" t="str">
        <f>IF(SUM(R12:X12)=0,"-",SUM(R12:X12))</f>
        <v>-</v>
      </c>
      <c r="AA12" s="353"/>
      <c r="AB12" s="18"/>
    </row>
    <row r="13" spans="2:28" ht="5.0999999999999996" customHeight="1">
      <c r="B13" s="325"/>
      <c r="C13" s="4"/>
      <c r="D13" s="4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  <c r="S13" s="3"/>
      <c r="T13" s="5"/>
      <c r="U13" s="3"/>
      <c r="V13" s="5"/>
      <c r="W13" s="3"/>
      <c r="X13" s="5"/>
      <c r="Y13" s="3"/>
      <c r="Z13" s="5"/>
      <c r="AA13" s="379"/>
      <c r="AB13" s="3"/>
    </row>
    <row r="14" spans="2:28" ht="12.75" customHeight="1">
      <c r="B14" s="327"/>
      <c r="C14" s="28"/>
      <c r="D14" s="28"/>
      <c r="E14" s="24"/>
      <c r="F14" s="28"/>
      <c r="G14" s="24"/>
      <c r="H14" s="24"/>
      <c r="I14" s="24"/>
      <c r="J14" s="26" t="s">
        <v>24</v>
      </c>
      <c r="K14" s="24"/>
      <c r="L14" s="323"/>
      <c r="M14" s="14"/>
      <c r="N14" s="323"/>
      <c r="O14" s="14"/>
      <c r="P14" s="323"/>
      <c r="Q14" s="14"/>
      <c r="R14" s="17"/>
      <c r="S14" s="14"/>
      <c r="T14" s="17"/>
      <c r="U14" s="14"/>
      <c r="V14" s="17"/>
      <c r="W14" s="14"/>
      <c r="X14" s="17"/>
      <c r="Y14" s="14"/>
      <c r="Z14" s="17"/>
      <c r="AA14" s="377"/>
      <c r="AB14" s="24"/>
    </row>
    <row r="15" spans="2:28" ht="15.95" customHeight="1">
      <c r="B15" s="317"/>
      <c r="C15" s="22" t="s">
        <v>25</v>
      </c>
      <c r="D15" s="22"/>
      <c r="E15" s="18"/>
      <c r="F15" s="22"/>
      <c r="G15" s="18"/>
      <c r="H15" s="29"/>
      <c r="I15" s="18"/>
      <c r="J15" s="311"/>
      <c r="K15" s="18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18"/>
    </row>
    <row r="16" spans="2:28" ht="5.0999999999999996" customHeight="1">
      <c r="B16" s="325"/>
      <c r="C16" s="4"/>
      <c r="D16" s="4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3"/>
      <c r="T16" s="5"/>
      <c r="U16" s="3"/>
      <c r="V16" s="5"/>
      <c r="W16" s="3"/>
      <c r="X16" s="5"/>
      <c r="Y16" s="3"/>
      <c r="Z16" s="5"/>
      <c r="AA16" s="379"/>
      <c r="AB16" s="3"/>
    </row>
    <row r="17" spans="2:28" ht="5.0999999999999996" customHeight="1" thickBot="1">
      <c r="B17" s="317"/>
      <c r="C17" s="45"/>
      <c r="D17" s="45"/>
      <c r="E17" s="46"/>
      <c r="F17" s="45"/>
      <c r="G17" s="46"/>
      <c r="H17" s="47"/>
      <c r="I17" s="46"/>
      <c r="J17" s="48"/>
      <c r="K17" s="4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196"/>
      <c r="AB17" s="18"/>
    </row>
    <row r="18" spans="2:28" ht="15.95" customHeight="1" thickTop="1" thickBot="1">
      <c r="B18" s="317"/>
      <c r="C18" s="40" t="s">
        <v>254</v>
      </c>
      <c r="D18" s="40"/>
      <c r="E18" s="3"/>
      <c r="F18" s="40"/>
      <c r="G18" s="3"/>
      <c r="H18" s="3"/>
      <c r="I18" s="3"/>
      <c r="J18" s="3"/>
      <c r="K18" s="3"/>
      <c r="L18" s="195"/>
      <c r="M18" s="39"/>
      <c r="N18" s="41"/>
      <c r="O18" s="39"/>
      <c r="P18" s="42"/>
      <c r="Q18" s="39"/>
      <c r="R18" s="43" t="str">
        <f>IF(SUM(R8:R14)=0,"-",SUM(R8:R14))</f>
        <v>-</v>
      </c>
      <c r="S18" s="39"/>
      <c r="T18" s="43" t="str">
        <f>IF(SUM(T8:T14)=0,"-",SUM(T8:T14))</f>
        <v>-</v>
      </c>
      <c r="U18" s="39"/>
      <c r="V18" s="43" t="str">
        <f>IF(SUM(V8:V14)=0,"-",SUM(V8:V14))</f>
        <v>-</v>
      </c>
      <c r="W18" s="39"/>
      <c r="X18" s="43" t="str">
        <f>IF(SUM(X8:X14)=0,"-",SUM(X8:X14))</f>
        <v>-</v>
      </c>
      <c r="Y18" s="39"/>
      <c r="Z18" s="44" t="str">
        <f>IF(SUM(R18:X18)=0,"-",SUM(R18:X18))</f>
        <v>-</v>
      </c>
      <c r="AA18" s="381"/>
      <c r="AB18" s="18"/>
    </row>
    <row r="19" spans="2:28" ht="5.0999999999999996" customHeight="1" thickTop="1">
      <c r="B19" s="317"/>
      <c r="C19" s="49"/>
      <c r="D19" s="49"/>
      <c r="E19" s="50"/>
      <c r="F19" s="49"/>
      <c r="G19" s="50"/>
      <c r="H19" s="50"/>
      <c r="I19" s="50"/>
      <c r="J19" s="50"/>
      <c r="K19" s="50"/>
      <c r="L19" s="51"/>
      <c r="M19" s="52"/>
      <c r="N19" s="53"/>
      <c r="O19" s="52"/>
      <c r="P19" s="54"/>
      <c r="Q19" s="52"/>
      <c r="R19" s="55"/>
      <c r="S19" s="52"/>
      <c r="T19" s="55"/>
      <c r="U19" s="52"/>
      <c r="V19" s="55"/>
      <c r="W19" s="52"/>
      <c r="X19" s="55"/>
      <c r="Y19" s="52"/>
      <c r="Z19" s="56"/>
      <c r="AA19" s="381"/>
      <c r="AB19" s="18"/>
    </row>
    <row r="20" spans="2:28" ht="5.0999999999999996" customHeight="1" thickBot="1">
      <c r="B20" s="325"/>
      <c r="C20" s="4"/>
      <c r="D20" s="4"/>
      <c r="E20" s="3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  <c r="S20" s="3"/>
      <c r="T20" s="5"/>
      <c r="U20" s="3"/>
      <c r="V20" s="5"/>
      <c r="W20" s="3"/>
      <c r="X20" s="5"/>
      <c r="Y20" s="3"/>
      <c r="Z20" s="5"/>
      <c r="AA20" s="379"/>
      <c r="AB20" s="3"/>
    </row>
    <row r="21" spans="2:28" ht="15.95" customHeight="1" thickBot="1">
      <c r="B21" s="317"/>
      <c r="C21" s="15" t="s">
        <v>27</v>
      </c>
      <c r="D21" s="15"/>
      <c r="E21" s="18"/>
      <c r="F21" s="15"/>
      <c r="G21" s="18"/>
      <c r="H21" s="29"/>
      <c r="I21" s="18"/>
      <c r="J21" s="29"/>
      <c r="K21" s="18"/>
      <c r="L21" s="29"/>
      <c r="M21" s="18"/>
      <c r="N21" s="29"/>
      <c r="O21" s="18"/>
      <c r="P21" s="18"/>
      <c r="Q21" s="18"/>
      <c r="R21" s="309"/>
      <c r="S21" s="18"/>
      <c r="T21" s="309"/>
      <c r="U21" s="18"/>
      <c r="V21" s="309"/>
      <c r="W21" s="18"/>
      <c r="X21" s="309"/>
      <c r="Y21" s="18"/>
      <c r="Z21" s="23" t="str">
        <f>IF(SUM(R21:X21)=0,"-",SUM(R21:X21))</f>
        <v>-</v>
      </c>
      <c r="AA21" s="353"/>
      <c r="AB21" s="18"/>
    </row>
    <row r="22" spans="2:28" ht="5.0999999999999996" customHeight="1" thickBot="1">
      <c r="B22" s="325"/>
      <c r="C22" s="15"/>
      <c r="D22" s="15"/>
      <c r="E22" s="3"/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3"/>
      <c r="T22" s="5"/>
      <c r="U22" s="3"/>
      <c r="V22" s="5"/>
      <c r="W22" s="3"/>
      <c r="X22" s="5"/>
      <c r="Y22" s="3"/>
      <c r="Z22" s="5"/>
      <c r="AA22" s="379"/>
      <c r="AB22" s="3"/>
    </row>
    <row r="23" spans="2:28" ht="15.95" customHeight="1" thickBot="1">
      <c r="B23" s="194"/>
      <c r="C23" s="15" t="s">
        <v>29</v>
      </c>
      <c r="D23" s="15"/>
      <c r="E23" s="18"/>
      <c r="F23" s="15"/>
      <c r="G23" s="18"/>
      <c r="H23" s="29"/>
      <c r="I23" s="18"/>
      <c r="J23" s="373" t="s">
        <v>183</v>
      </c>
      <c r="K23" s="18"/>
      <c r="L23" s="547">
        <v>80</v>
      </c>
      <c r="M23" s="18"/>
      <c r="N23" s="205" t="s">
        <v>182</v>
      </c>
      <c r="O23" s="195"/>
      <c r="P23" s="195"/>
      <c r="Q23" s="18"/>
      <c r="R23" s="2" t="str">
        <f>IF(ISNUMBER(R18),ROUND(R18*$L$23/100,0),"-")</f>
        <v>-</v>
      </c>
      <c r="S23" s="18"/>
      <c r="T23" s="2" t="str">
        <f>IF(ISNUMBER(T18),ROUND(T18*$L$23/100,0),"-")</f>
        <v>-</v>
      </c>
      <c r="U23" s="18"/>
      <c r="V23" s="2" t="str">
        <f>IF(ISNUMBER(V18),ROUND(V18*$L$23/100,0),"-")</f>
        <v>-</v>
      </c>
      <c r="W23" s="18"/>
      <c r="X23" s="2" t="str">
        <f>IF(ISNUMBER(X18),ROUND(X18*$L$23/100,0),"-")</f>
        <v>-</v>
      </c>
      <c r="Y23" s="18"/>
      <c r="Z23" s="23" t="str">
        <f>IF(SUM(R23:X23)=0,"-",SUM(R23:X23))</f>
        <v>-</v>
      </c>
      <c r="AA23" s="353"/>
      <c r="AB23" s="18"/>
    </row>
    <row r="24" spans="2:28" ht="5.0999999999999996" customHeight="1" thickBot="1">
      <c r="B24" s="325"/>
      <c r="C24" s="4"/>
      <c r="D24" s="4"/>
      <c r="E24" s="3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  <c r="S24" s="3"/>
      <c r="T24" s="5"/>
      <c r="U24" s="3"/>
      <c r="V24" s="5"/>
      <c r="W24" s="3"/>
      <c r="X24" s="5"/>
      <c r="Y24" s="3"/>
      <c r="Z24" s="5"/>
      <c r="AA24" s="379"/>
      <c r="AB24" s="3"/>
    </row>
    <row r="25" spans="2:28" ht="15.95" customHeight="1" thickBot="1">
      <c r="B25" s="317"/>
      <c r="C25" s="15" t="s">
        <v>32</v>
      </c>
      <c r="D25" s="15"/>
      <c r="E25" s="18"/>
      <c r="F25" s="15"/>
      <c r="G25" s="18"/>
      <c r="H25" s="29"/>
      <c r="I25" s="18"/>
      <c r="J25" s="29"/>
      <c r="K25" s="18"/>
      <c r="L25" s="29"/>
      <c r="M25" s="18"/>
      <c r="N25" s="29"/>
      <c r="O25" s="18"/>
      <c r="P25" s="18"/>
      <c r="Q25" s="18"/>
      <c r="R25" s="309"/>
      <c r="S25" s="18"/>
      <c r="T25" s="309"/>
      <c r="U25" s="18"/>
      <c r="V25" s="309"/>
      <c r="W25" s="18"/>
      <c r="X25" s="309"/>
      <c r="Y25" s="18"/>
      <c r="Z25" s="23" t="str">
        <f>IF(SUM(R25:X25)=0,"-",SUM(R25:X25))</f>
        <v>-</v>
      </c>
      <c r="AA25" s="353"/>
      <c r="AB25" s="18"/>
    </row>
    <row r="26" spans="2:28" ht="5.0999999999999996" customHeight="1" thickBot="1">
      <c r="B26" s="329"/>
      <c r="C26" s="31"/>
      <c r="D26" s="31"/>
      <c r="E26" s="31"/>
      <c r="F26" s="31"/>
      <c r="G26" s="31"/>
      <c r="H26" s="33"/>
      <c r="I26" s="31"/>
      <c r="J26" s="33"/>
      <c r="K26" s="31"/>
      <c r="L26" s="33"/>
      <c r="M26" s="31"/>
      <c r="N26" s="33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30"/>
      <c r="AB26" s="31"/>
    </row>
    <row r="27" spans="2:28" ht="5.0999999999999996" customHeight="1" thickTop="1" thickBot="1">
      <c r="B27" s="325"/>
      <c r="C27" s="34"/>
      <c r="D27" s="34"/>
      <c r="E27" s="34"/>
      <c r="F27" s="34"/>
      <c r="G27" s="34"/>
      <c r="H27" s="35"/>
      <c r="I27" s="34"/>
      <c r="J27" s="35"/>
      <c r="K27" s="34"/>
      <c r="L27" s="35"/>
      <c r="M27" s="34"/>
      <c r="N27" s="35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5"/>
      <c r="AB27" s="3"/>
    </row>
    <row r="28" spans="2:28" ht="24.95" customHeight="1" thickTop="1" thickBot="1">
      <c r="B28" s="317"/>
      <c r="C28" s="557" t="s">
        <v>237</v>
      </c>
      <c r="D28" s="557"/>
      <c r="E28" s="37"/>
      <c r="F28" s="557"/>
      <c r="G28" s="37"/>
      <c r="H28" s="29"/>
      <c r="I28" s="37"/>
      <c r="J28" s="29"/>
      <c r="K28" s="18"/>
      <c r="L28" s="29"/>
      <c r="M28" s="18"/>
      <c r="N28" s="29"/>
      <c r="O28" s="18"/>
      <c r="P28" s="18"/>
      <c r="Q28" s="37"/>
      <c r="R28" s="558" t="str">
        <f>IF(SUM(R18:R25)=0,"-",SUM(R18:R25))</f>
        <v>-</v>
      </c>
      <c r="S28" s="559"/>
      <c r="T28" s="558" t="str">
        <f>IF(SUM(T18:T25)=0,"-",SUM(T18:T25))</f>
        <v>-</v>
      </c>
      <c r="U28" s="559"/>
      <c r="V28" s="558" t="str">
        <f>IF(SUM(V18:V25)=0,"-",SUM(V18:V25))</f>
        <v>-</v>
      </c>
      <c r="W28" s="559"/>
      <c r="X28" s="558" t="str">
        <f>IF(SUM(X18:X25)=0,"-",SUM(X18:X25))</f>
        <v>-</v>
      </c>
      <c r="Y28" s="559"/>
      <c r="Z28" s="558">
        <f>IF(SUM(R28:X28)=SUM(Z18:Z25),SUM(R28:X28),"Achtung!!")</f>
        <v>0</v>
      </c>
      <c r="AA28" s="358"/>
      <c r="AB28" s="18"/>
    </row>
    <row r="29" spans="2:28" ht="9" customHeight="1" thickTop="1">
      <c r="B29" s="382"/>
      <c r="C29" s="383"/>
      <c r="D29" s="383"/>
      <c r="E29" s="385"/>
      <c r="F29" s="383"/>
      <c r="G29" s="385"/>
      <c r="H29" s="386"/>
      <c r="I29" s="385"/>
      <c r="J29" s="386"/>
      <c r="K29" s="384"/>
      <c r="L29" s="386"/>
      <c r="M29" s="384"/>
      <c r="N29" s="386"/>
      <c r="O29" s="384"/>
      <c r="P29" s="384"/>
      <c r="Q29" s="385"/>
      <c r="R29" s="363"/>
      <c r="S29" s="384"/>
      <c r="T29" s="363"/>
      <c r="U29" s="384"/>
      <c r="V29" s="363"/>
      <c r="W29" s="384"/>
      <c r="X29" s="363"/>
      <c r="Y29" s="385"/>
      <c r="Z29" s="363"/>
      <c r="AA29" s="364"/>
      <c r="AB29" s="18"/>
    </row>
    <row r="30" spans="2:28" ht="12.75" customHeight="1"/>
    <row r="31" spans="2:28" ht="12.75" customHeight="1"/>
    <row r="32" spans="2:2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 password="CD06" sheet="1"/>
  <scenarios current="0" show="0">
    <scenario name="Gehaltsstufe" locked="1" count="1" user="Wirtschaftsministerium Baden-Württemberg" comment="Gehaltsstufe eintragen!">
      <inputCells r="E8" val="Ia, Ib, II a, III, IV a, IVb, V a, V b, V c, VI a, VI b"/>
    </scenario>
  </scenarios>
  <mergeCells count="2">
    <mergeCell ref="J3:P3"/>
    <mergeCell ref="R3:X3"/>
  </mergeCells>
  <printOptions horizontalCentered="1" verticalCentered="1"/>
  <pageMargins left="0.38" right="0.28999999999999998" top="1.1299999999999999" bottom="0.98425196850393704" header="0.78" footer="0.51181102362204722"/>
  <pageSetup paperSize="9" scale="75" orientation="landscape" r:id="rId1"/>
  <headerFooter alignWithMargins="0">
    <oddHeader>&amp;R&amp;"Arial,Fett"&amp;14&amp;A</oddHeader>
    <oddFooter>&amp;R&amp;8 2010</oddFooter>
  </headerFooter>
  <ignoredErrors>
    <ignoredError sqref="H8 H12 H10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76"/>
  <sheetViews>
    <sheetView zoomScale="96" zoomScaleNormal="96" workbookViewId="0">
      <selection activeCell="T40" sqref="T40"/>
    </sheetView>
  </sheetViews>
  <sheetFormatPr baseColWidth="10" defaultColWidth="0.7109375" defaultRowHeight="0" customHeight="1" zeroHeight="1"/>
  <cols>
    <col min="1" max="1" width="2.28515625" style="6" customWidth="1"/>
    <col min="2" max="2" width="1.7109375" style="6" customWidth="1"/>
    <col min="3" max="3" width="25.7109375" style="6" customWidth="1"/>
    <col min="4" max="4" width="13.5703125" style="6" bestFit="1" customWidth="1"/>
    <col min="5" max="5" width="2.28515625" style="6" customWidth="1"/>
    <col min="6" max="6" width="9.140625" style="6" customWidth="1"/>
    <col min="7" max="7" width="2.28515625" style="6" customWidth="1"/>
    <col min="8" max="8" width="10.85546875" style="6" customWidth="1"/>
    <col min="9" max="9" width="2.28515625" style="6" customWidth="1"/>
    <col min="10" max="10" width="8.7109375" style="6" customWidth="1"/>
    <col min="11" max="11" width="0.85546875" style="6" customWidth="1"/>
    <col min="12" max="12" width="8.7109375" style="6" customWidth="1"/>
    <col min="13" max="13" width="0.85546875" style="6" customWidth="1"/>
    <col min="14" max="14" width="8.7109375" style="6" customWidth="1"/>
    <col min="15" max="15" width="0.85546875" style="6" customWidth="1"/>
    <col min="16" max="16" width="8.7109375" style="6" customWidth="1"/>
    <col min="17" max="17" width="2.28515625" style="6" customWidth="1"/>
    <col min="18" max="18" width="13.7109375" style="6" customWidth="1"/>
    <col min="19" max="19" width="0.85546875" style="6" customWidth="1"/>
    <col min="20" max="20" width="13.7109375" style="6" customWidth="1"/>
    <col min="21" max="21" width="0.85546875" style="6" customWidth="1"/>
    <col min="22" max="22" width="13.7109375" style="6" customWidth="1"/>
    <col min="23" max="23" width="0.85546875" style="6" customWidth="1"/>
    <col min="24" max="24" width="13.7109375" style="6" customWidth="1"/>
    <col min="25" max="25" width="2.28515625" style="6" customWidth="1"/>
    <col min="26" max="26" width="15.7109375" style="6" customWidth="1"/>
    <col min="27" max="28" width="1.7109375" style="6" customWidth="1"/>
    <col min="29" max="255" width="0" style="6" hidden="1" customWidth="1"/>
    <col min="256" max="16384" width="0.7109375" style="6"/>
  </cols>
  <sheetData>
    <row r="1" spans="2:28" ht="8.1" customHeight="1"/>
    <row r="2" spans="2:28" ht="9.9499999999999993" customHeight="1">
      <c r="B2" s="312"/>
      <c r="C2" s="313"/>
      <c r="D2" s="313"/>
      <c r="E2" s="314"/>
      <c r="F2" s="313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5"/>
      <c r="S2" s="314"/>
      <c r="T2" s="315"/>
      <c r="U2" s="314"/>
      <c r="V2" s="315"/>
      <c r="W2" s="314"/>
      <c r="X2" s="315"/>
      <c r="Y2" s="314"/>
      <c r="Z2" s="315"/>
      <c r="AA2" s="374"/>
      <c r="AB2" s="3"/>
    </row>
    <row r="3" spans="2:28" ht="23.25">
      <c r="B3" s="317"/>
      <c r="C3" s="318" t="s">
        <v>13</v>
      </c>
      <c r="D3" s="453"/>
      <c r="E3" s="195"/>
      <c r="F3" s="195"/>
      <c r="G3" s="195"/>
      <c r="H3" s="195"/>
      <c r="I3" s="18"/>
      <c r="J3" s="614" t="s">
        <v>255</v>
      </c>
      <c r="K3" s="615"/>
      <c r="L3" s="615"/>
      <c r="M3" s="615"/>
      <c r="N3" s="615"/>
      <c r="O3" s="615"/>
      <c r="P3" s="616"/>
      <c r="Q3" s="18"/>
      <c r="R3" s="620" t="s">
        <v>255</v>
      </c>
      <c r="S3" s="618"/>
      <c r="T3" s="618"/>
      <c r="U3" s="618"/>
      <c r="V3" s="618"/>
      <c r="W3" s="618"/>
      <c r="X3" s="619"/>
      <c r="Y3" s="18"/>
      <c r="Z3" s="280"/>
      <c r="AA3" s="375"/>
      <c r="AB3" s="18"/>
    </row>
    <row r="4" spans="2:28" ht="18.75" customHeight="1">
      <c r="B4" s="320"/>
      <c r="C4" s="12"/>
      <c r="D4" s="12"/>
      <c r="E4" s="11"/>
      <c r="F4" s="12"/>
      <c r="G4" s="11"/>
      <c r="H4" s="11"/>
      <c r="I4" s="11"/>
      <c r="J4" s="204">
        <v>2018</v>
      </c>
      <c r="K4" s="176"/>
      <c r="L4" s="279">
        <v>2019</v>
      </c>
      <c r="M4" s="176"/>
      <c r="N4" s="181">
        <v>2020</v>
      </c>
      <c r="O4" s="176"/>
      <c r="P4" s="181">
        <v>2021</v>
      </c>
      <c r="Q4" s="11"/>
      <c r="R4" s="186">
        <f>J4</f>
        <v>2018</v>
      </c>
      <c r="S4" s="184"/>
      <c r="T4" s="186">
        <f>L4</f>
        <v>2019</v>
      </c>
      <c r="U4" s="184"/>
      <c r="V4" s="186">
        <f>N4</f>
        <v>2020</v>
      </c>
      <c r="W4" s="185"/>
      <c r="X4" s="183">
        <f>P4</f>
        <v>2021</v>
      </c>
      <c r="Y4" s="11"/>
      <c r="Z4" s="13" t="s">
        <v>14</v>
      </c>
      <c r="AA4" s="376"/>
      <c r="AB4" s="11"/>
    </row>
    <row r="5" spans="2:28" ht="7.5" hidden="1" customHeight="1">
      <c r="B5" s="320"/>
      <c r="C5" s="12"/>
      <c r="D5" s="12"/>
      <c r="E5" s="11"/>
      <c r="F5" s="12"/>
      <c r="G5" s="11"/>
      <c r="H5" s="11"/>
      <c r="I5" s="11"/>
      <c r="J5" s="276" t="str">
        <f>IF('Antragsformular (1)'!$E$19=0,"-",IF('Antragsformular (1)'!$E$19/12&gt;=1,"1-12","1-"))</f>
        <v>-</v>
      </c>
      <c r="K5" s="176"/>
      <c r="L5" s="277" t="str">
        <f>IF('Antragsformular (1)'!$E$19=0,"-",IF('Antragsformular (1)'!$E$19/12&gt;=2,"13-24",IF('Antragsformular (1)'!$E$19/12&gt;1,"13-"," ")))</f>
        <v>-</v>
      </c>
      <c r="M5" s="176"/>
      <c r="N5" s="278" t="str">
        <f>IF('Antragsformular (1)'!$E$19=0,"-",IF('Antragsformular (1)'!$E$19/12&gt;=3,"25-36",IF('Antragsformular (1)'!$E$19/12&gt;2,"25-"," ")))</f>
        <v>-</v>
      </c>
      <c r="O5" s="176"/>
      <c r="P5" s="278" t="str">
        <f>IF('Antragsformular (1)'!$E$19=0,"-",IF('Antragsformular (1)'!$E$19/12&gt;=4,"37-48",IF('Antragsformular (1)'!$E$19/12&gt;3,"37-"," ")))</f>
        <v>-</v>
      </c>
      <c r="Q5" s="11"/>
      <c r="R5" s="274"/>
      <c r="S5" s="185"/>
      <c r="T5" s="275"/>
      <c r="U5" s="185"/>
      <c r="V5" s="275"/>
      <c r="W5" s="185"/>
      <c r="X5" s="275"/>
      <c r="Y5" s="11"/>
      <c r="Z5" s="13"/>
      <c r="AA5" s="376"/>
      <c r="AB5" s="11"/>
    </row>
    <row r="6" spans="2:28" ht="38.25">
      <c r="B6" s="322"/>
      <c r="C6" s="15" t="s">
        <v>15</v>
      </c>
      <c r="D6" s="562" t="s">
        <v>262</v>
      </c>
      <c r="E6" s="14"/>
      <c r="F6" s="562" t="s">
        <v>260</v>
      </c>
      <c r="G6" s="14"/>
      <c r="H6" s="562" t="s">
        <v>261</v>
      </c>
      <c r="I6" s="14"/>
      <c r="J6" s="323"/>
      <c r="K6" s="14"/>
      <c r="L6" s="323"/>
      <c r="M6" s="14"/>
      <c r="N6" s="323"/>
      <c r="O6" s="14"/>
      <c r="P6" s="323"/>
      <c r="Q6" s="14"/>
      <c r="R6" s="17"/>
      <c r="S6" s="14"/>
      <c r="T6" s="17"/>
      <c r="U6" s="14"/>
      <c r="V6" s="17"/>
      <c r="W6" s="14"/>
      <c r="X6" s="17"/>
      <c r="Y6" s="14"/>
      <c r="Z6" s="17"/>
      <c r="AA6" s="377"/>
      <c r="AB6" s="14"/>
    </row>
    <row r="7" spans="2:28" ht="14.1" customHeight="1" thickBot="1">
      <c r="B7" s="317"/>
      <c r="C7" s="19"/>
      <c r="D7" s="14" t="s">
        <v>148</v>
      </c>
      <c r="E7" s="18"/>
      <c r="F7" s="14" t="s">
        <v>148</v>
      </c>
      <c r="G7" s="18"/>
      <c r="H7" s="14" t="s">
        <v>148</v>
      </c>
      <c r="I7" s="18"/>
      <c r="J7" s="560" t="s">
        <v>21</v>
      </c>
      <c r="K7" s="18"/>
      <c r="L7" s="560" t="s">
        <v>21</v>
      </c>
      <c r="M7" s="18"/>
      <c r="N7" s="560" t="s">
        <v>21</v>
      </c>
      <c r="O7" s="18"/>
      <c r="P7" s="560" t="s">
        <v>21</v>
      </c>
      <c r="Q7" s="18"/>
      <c r="R7" s="20" t="s">
        <v>148</v>
      </c>
      <c r="S7" s="18"/>
      <c r="T7" s="20" t="s">
        <v>148</v>
      </c>
      <c r="U7" s="18"/>
      <c r="V7" s="20" t="s">
        <v>148</v>
      </c>
      <c r="W7" s="18"/>
      <c r="X7" s="20" t="s">
        <v>148</v>
      </c>
      <c r="Y7" s="18"/>
      <c r="Z7" s="21" t="s">
        <v>148</v>
      </c>
      <c r="AA7" s="378"/>
      <c r="AB7" s="18"/>
    </row>
    <row r="8" spans="2:28" ht="15.95" customHeight="1" thickBot="1">
      <c r="B8" s="317"/>
      <c r="C8" s="73" t="s">
        <v>234</v>
      </c>
      <c r="D8" s="307"/>
      <c r="E8" s="18"/>
      <c r="F8" s="308"/>
      <c r="G8" s="18"/>
      <c r="H8" s="563">
        <f>IFERROR(D8/F8,0)</f>
        <v>0</v>
      </c>
      <c r="I8" s="18"/>
      <c r="J8" s="308"/>
      <c r="K8" s="18"/>
      <c r="L8" s="308"/>
      <c r="M8" s="18"/>
      <c r="N8" s="308"/>
      <c r="O8" s="18"/>
      <c r="P8" s="308"/>
      <c r="Q8" s="18"/>
      <c r="R8" s="58" t="str">
        <f>IF(H8*J8=0,"-",ROUND(H8*J8,0))</f>
        <v>-</v>
      </c>
      <c r="S8" s="18"/>
      <c r="T8" s="58" t="str">
        <f>IF(H8*(1+$J$15/100)*L8=0,"-",ROUND(H8*(1+$J$15%)*L8,0))</f>
        <v>-</v>
      </c>
      <c r="U8" s="18"/>
      <c r="V8" s="58" t="str">
        <f>IF(H8*POWER(1+$J$15%,2)*N8=0,"-",ROUND(H8*POWER(1+$J$15%,2)*N8,0))</f>
        <v>-</v>
      </c>
      <c r="W8" s="18"/>
      <c r="X8" s="58" t="str">
        <f>IF(H8*POWER(1+$J$15%,3)*P8=0,"-",ROUND(H8*POWER(1+$J$15%,3)*P8,0))</f>
        <v>-</v>
      </c>
      <c r="Y8" s="18"/>
      <c r="Z8" s="23" t="str">
        <f>IF(SUM(R8:X8)=0,"-",SUM(R8:X8))</f>
        <v>-</v>
      </c>
      <c r="AA8" s="353"/>
      <c r="AB8" s="18"/>
    </row>
    <row r="9" spans="2:28" ht="5.0999999999999996" customHeight="1" thickBot="1">
      <c r="B9" s="325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"/>
      <c r="S9" s="3"/>
      <c r="T9" s="5"/>
      <c r="U9" s="3"/>
      <c r="V9" s="5"/>
      <c r="W9" s="3"/>
      <c r="X9" s="5"/>
      <c r="Y9" s="3"/>
      <c r="Z9" s="5"/>
      <c r="AA9" s="379"/>
      <c r="AB9" s="3"/>
    </row>
    <row r="10" spans="2:28" ht="15.95" customHeight="1" thickBot="1">
      <c r="B10" s="317"/>
      <c r="C10" s="22" t="s">
        <v>235</v>
      </c>
      <c r="D10" s="307"/>
      <c r="E10" s="18"/>
      <c r="F10" s="308"/>
      <c r="G10" s="18"/>
      <c r="H10" s="563">
        <f>IFERROR(D10/F10,0)</f>
        <v>0</v>
      </c>
      <c r="I10" s="18"/>
      <c r="J10" s="308"/>
      <c r="K10" s="18"/>
      <c r="L10" s="308"/>
      <c r="M10" s="18"/>
      <c r="N10" s="308"/>
      <c r="O10" s="18"/>
      <c r="P10" s="308"/>
      <c r="Q10" s="18"/>
      <c r="R10" s="58" t="str">
        <f>IF(H10*J10=0,"-",ROUND(H10*J10,0))</f>
        <v>-</v>
      </c>
      <c r="S10" s="18"/>
      <c r="T10" s="58" t="str">
        <f>IF(H10*(1+$J$15/100)*L10=0,"-",ROUND(H10*(1+$J$15%)*L10,0))</f>
        <v>-</v>
      </c>
      <c r="U10" s="18"/>
      <c r="V10" s="58" t="str">
        <f>IF(H10*POWER(1+$J$15%,2)*N10=0,"-",ROUND(H10*POWER(1+$J$15%,2)*N10,0))</f>
        <v>-</v>
      </c>
      <c r="W10" s="18"/>
      <c r="X10" s="58" t="str">
        <f>IF(H10*POWER(1+$J$15%,3)*P10=0,"-",ROUND(H10*POWER(1+$J$15%,3)*P10,0))</f>
        <v>-</v>
      </c>
      <c r="Y10" s="18"/>
      <c r="Z10" s="23" t="str">
        <f>IF(SUM(R10:X10)=0,"-",SUM(R10:X10))</f>
        <v>-</v>
      </c>
      <c r="AA10" s="353"/>
      <c r="AB10" s="18"/>
    </row>
    <row r="11" spans="2:28" ht="5.0999999999999996" customHeight="1" thickBot="1">
      <c r="B11" s="325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/>
      <c r="S11" s="3"/>
      <c r="T11" s="5"/>
      <c r="U11" s="3"/>
      <c r="V11" s="5"/>
      <c r="W11" s="3"/>
      <c r="X11" s="5"/>
      <c r="Y11" s="3"/>
      <c r="Z11" s="5"/>
      <c r="AA11" s="379"/>
      <c r="AB11" s="3"/>
    </row>
    <row r="12" spans="2:28" ht="15.95" customHeight="1" thickBot="1">
      <c r="B12" s="317"/>
      <c r="C12" s="22" t="s">
        <v>236</v>
      </c>
      <c r="D12" s="307"/>
      <c r="E12" s="18"/>
      <c r="F12" s="308"/>
      <c r="G12" s="18"/>
      <c r="H12" s="563">
        <f>IFERROR(D12/F12,0)</f>
        <v>0</v>
      </c>
      <c r="I12" s="18"/>
      <c r="J12" s="308"/>
      <c r="K12" s="18"/>
      <c r="L12" s="308"/>
      <c r="M12" s="18"/>
      <c r="N12" s="308"/>
      <c r="O12" s="18"/>
      <c r="P12" s="308"/>
      <c r="Q12" s="18"/>
      <c r="R12" s="58" t="str">
        <f>IF(H12*J12=0,"-",ROUND(H12*J12,0))</f>
        <v>-</v>
      </c>
      <c r="S12" s="18"/>
      <c r="T12" s="58" t="str">
        <f>IF(H12*(1+$J$15/100)*L12=0,"-",ROUND(H12*(1+$J$15%)*L12,0))</f>
        <v>-</v>
      </c>
      <c r="U12" s="18"/>
      <c r="V12" s="58" t="str">
        <f>IF(H12*POWER(1+$J$15%,2)*N12=0,"-",ROUND(H12*POWER(1+$J$15%,2)*N12,0))</f>
        <v>-</v>
      </c>
      <c r="W12" s="18"/>
      <c r="X12" s="58" t="str">
        <f>IF(H12*POWER(1+$J$15%,3)*P12=0,"-",ROUND(H12*POWER(1+$J$15%,3)*P12,0))</f>
        <v>-</v>
      </c>
      <c r="Y12" s="18"/>
      <c r="Z12" s="23" t="str">
        <f>IF(SUM(R12:X12)=0,"-",SUM(R12:X12))</f>
        <v>-</v>
      </c>
      <c r="AA12" s="353"/>
      <c r="AB12" s="18"/>
    </row>
    <row r="13" spans="2:28" ht="5.0999999999999996" customHeight="1">
      <c r="B13" s="325"/>
      <c r="C13" s="4"/>
      <c r="D13" s="4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  <c r="S13" s="3"/>
      <c r="T13" s="5"/>
      <c r="U13" s="3"/>
      <c r="V13" s="5"/>
      <c r="W13" s="3"/>
      <c r="X13" s="5"/>
      <c r="Y13" s="3"/>
      <c r="Z13" s="5"/>
      <c r="AA13" s="379"/>
      <c r="AB13" s="3"/>
    </row>
    <row r="14" spans="2:28" ht="12.75" customHeight="1">
      <c r="B14" s="327"/>
      <c r="C14" s="28"/>
      <c r="D14" s="28"/>
      <c r="E14" s="24"/>
      <c r="F14" s="28"/>
      <c r="G14" s="24"/>
      <c r="H14" s="24"/>
      <c r="I14" s="24"/>
      <c r="J14" s="26" t="s">
        <v>24</v>
      </c>
      <c r="K14" s="24"/>
      <c r="L14" s="323"/>
      <c r="M14" s="14"/>
      <c r="N14" s="323"/>
      <c r="O14" s="14"/>
      <c r="P14" s="323"/>
      <c r="Q14" s="14"/>
      <c r="R14" s="17"/>
      <c r="S14" s="14"/>
      <c r="T14" s="17"/>
      <c r="U14" s="14"/>
      <c r="V14" s="17"/>
      <c r="W14" s="14"/>
      <c r="X14" s="17"/>
      <c r="Y14" s="14"/>
      <c r="Z14" s="17"/>
      <c r="AA14" s="377"/>
      <c r="AB14" s="24"/>
    </row>
    <row r="15" spans="2:28" ht="15.95" customHeight="1">
      <c r="B15" s="317"/>
      <c r="C15" s="22" t="s">
        <v>25</v>
      </c>
      <c r="D15" s="22"/>
      <c r="E15" s="18"/>
      <c r="F15" s="22"/>
      <c r="G15" s="18"/>
      <c r="H15" s="29"/>
      <c r="I15" s="18"/>
      <c r="J15" s="311"/>
      <c r="K15" s="18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18"/>
    </row>
    <row r="16" spans="2:28" ht="5.0999999999999996" customHeight="1">
      <c r="B16" s="325"/>
      <c r="C16" s="4"/>
      <c r="D16" s="4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3"/>
      <c r="T16" s="5"/>
      <c r="U16" s="3"/>
      <c r="V16" s="5"/>
      <c r="W16" s="3"/>
      <c r="X16" s="5"/>
      <c r="Y16" s="3"/>
      <c r="Z16" s="5"/>
      <c r="AA16" s="379"/>
      <c r="AB16" s="3"/>
    </row>
    <row r="17" spans="2:28" ht="5.0999999999999996" customHeight="1" thickBot="1">
      <c r="B17" s="317"/>
      <c r="C17" s="45"/>
      <c r="D17" s="45"/>
      <c r="E17" s="46"/>
      <c r="F17" s="45"/>
      <c r="G17" s="46"/>
      <c r="H17" s="47"/>
      <c r="I17" s="46"/>
      <c r="J17" s="48"/>
      <c r="K17" s="4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196"/>
      <c r="AB17" s="18"/>
    </row>
    <row r="18" spans="2:28" ht="15.95" customHeight="1" thickTop="1" thickBot="1">
      <c r="B18" s="317"/>
      <c r="C18" s="40" t="s">
        <v>254</v>
      </c>
      <c r="D18" s="40"/>
      <c r="E18" s="3"/>
      <c r="F18" s="40"/>
      <c r="G18" s="3"/>
      <c r="H18" s="3"/>
      <c r="I18" s="3"/>
      <c r="J18" s="3"/>
      <c r="K18" s="3"/>
      <c r="L18" s="195"/>
      <c r="M18" s="39"/>
      <c r="N18" s="41"/>
      <c r="O18" s="39"/>
      <c r="P18" s="42"/>
      <c r="Q18" s="39"/>
      <c r="R18" s="43" t="str">
        <f>IF(SUM(R8:R14)=0,"-",SUM(R8:R14))</f>
        <v>-</v>
      </c>
      <c r="S18" s="39"/>
      <c r="T18" s="43" t="str">
        <f>IF(SUM(T8:T14)=0,"-",SUM(T8:T14))</f>
        <v>-</v>
      </c>
      <c r="U18" s="39"/>
      <c r="V18" s="43" t="str">
        <f>IF(SUM(V8:V14)=0,"-",SUM(V8:V14))</f>
        <v>-</v>
      </c>
      <c r="W18" s="39"/>
      <c r="X18" s="43" t="str">
        <f>IF(SUM(X8:X14)=0,"-",SUM(X8:X14))</f>
        <v>-</v>
      </c>
      <c r="Y18" s="39"/>
      <c r="Z18" s="44" t="str">
        <f>IF(SUM(R18:X18)=0,"-",SUM(R18:X18))</f>
        <v>-</v>
      </c>
      <c r="AA18" s="381"/>
      <c r="AB18" s="18"/>
    </row>
    <row r="19" spans="2:28" ht="5.0999999999999996" customHeight="1" thickTop="1">
      <c r="B19" s="317"/>
      <c r="C19" s="49"/>
      <c r="D19" s="49"/>
      <c r="E19" s="50"/>
      <c r="F19" s="49"/>
      <c r="G19" s="50"/>
      <c r="H19" s="50"/>
      <c r="I19" s="50"/>
      <c r="J19" s="50"/>
      <c r="K19" s="50"/>
      <c r="L19" s="51"/>
      <c r="M19" s="52"/>
      <c r="N19" s="53"/>
      <c r="O19" s="52"/>
      <c r="P19" s="54"/>
      <c r="Q19" s="52"/>
      <c r="R19" s="55"/>
      <c r="S19" s="52"/>
      <c r="T19" s="55"/>
      <c r="U19" s="52"/>
      <c r="V19" s="55"/>
      <c r="W19" s="52"/>
      <c r="X19" s="55"/>
      <c r="Y19" s="52"/>
      <c r="Z19" s="56"/>
      <c r="AA19" s="381"/>
      <c r="AB19" s="18"/>
    </row>
    <row r="20" spans="2:28" ht="5.0999999999999996" customHeight="1" thickBot="1">
      <c r="B20" s="325"/>
      <c r="C20" s="4"/>
      <c r="D20" s="4"/>
      <c r="E20" s="3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  <c r="S20" s="3"/>
      <c r="T20" s="5"/>
      <c r="U20" s="3"/>
      <c r="V20" s="5"/>
      <c r="W20" s="3"/>
      <c r="X20" s="5"/>
      <c r="Y20" s="3"/>
      <c r="Z20" s="5"/>
      <c r="AA20" s="379"/>
      <c r="AB20" s="3"/>
    </row>
    <row r="21" spans="2:28" ht="15.95" customHeight="1" thickBot="1">
      <c r="B21" s="317"/>
      <c r="C21" s="15" t="s">
        <v>27</v>
      </c>
      <c r="D21" s="15"/>
      <c r="E21" s="18"/>
      <c r="F21" s="15"/>
      <c r="G21" s="18"/>
      <c r="H21" s="29"/>
      <c r="I21" s="18"/>
      <c r="J21" s="29"/>
      <c r="K21" s="18"/>
      <c r="L21" s="29"/>
      <c r="M21" s="18"/>
      <c r="N21" s="29"/>
      <c r="O21" s="18"/>
      <c r="P21" s="18"/>
      <c r="Q21" s="18"/>
      <c r="R21" s="309"/>
      <c r="S21" s="18"/>
      <c r="T21" s="309"/>
      <c r="U21" s="18"/>
      <c r="V21" s="309"/>
      <c r="W21" s="18"/>
      <c r="X21" s="309"/>
      <c r="Y21" s="18"/>
      <c r="Z21" s="23" t="str">
        <f>IF(SUM(R21:X21)=0,"-",SUM(R21:X21))</f>
        <v>-</v>
      </c>
      <c r="AA21" s="353"/>
      <c r="AB21" s="18"/>
    </row>
    <row r="22" spans="2:28" ht="5.0999999999999996" customHeight="1" thickBot="1">
      <c r="B22" s="325"/>
      <c r="C22" s="15"/>
      <c r="D22" s="15"/>
      <c r="E22" s="3"/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3"/>
      <c r="T22" s="5"/>
      <c r="U22" s="3"/>
      <c r="V22" s="5"/>
      <c r="W22" s="3"/>
      <c r="X22" s="5"/>
      <c r="Y22" s="3"/>
      <c r="Z22" s="5"/>
      <c r="AA22" s="379"/>
      <c r="AB22" s="3"/>
    </row>
    <row r="23" spans="2:28" ht="15.95" customHeight="1" thickBot="1">
      <c r="B23" s="194"/>
      <c r="C23" s="15" t="s">
        <v>29</v>
      </c>
      <c r="D23" s="15"/>
      <c r="E23" s="18"/>
      <c r="F23" s="15"/>
      <c r="G23" s="18"/>
      <c r="H23" s="29"/>
      <c r="I23" s="18"/>
      <c r="J23" s="373" t="s">
        <v>183</v>
      </c>
      <c r="K23" s="18"/>
      <c r="L23" s="547">
        <v>80</v>
      </c>
      <c r="M23" s="18"/>
      <c r="N23" s="205" t="s">
        <v>182</v>
      </c>
      <c r="O23" s="195"/>
      <c r="P23" s="195"/>
      <c r="Q23" s="18"/>
      <c r="R23" s="2" t="str">
        <f>IF(ISNUMBER(R18),ROUND(R18*$L$23/100,0),"-")</f>
        <v>-</v>
      </c>
      <c r="S23" s="18"/>
      <c r="T23" s="2" t="str">
        <f>IF(ISNUMBER(T18),ROUND(T18*$L$23/100,0),"-")</f>
        <v>-</v>
      </c>
      <c r="U23" s="18"/>
      <c r="V23" s="2" t="str">
        <f>IF(ISNUMBER(V18),ROUND(V18*$L$23/100,0),"-")</f>
        <v>-</v>
      </c>
      <c r="W23" s="18"/>
      <c r="X23" s="2" t="str">
        <f>IF(ISNUMBER(X18),ROUND(X18*$L$23/100,0),"-")</f>
        <v>-</v>
      </c>
      <c r="Y23" s="18"/>
      <c r="Z23" s="23" t="str">
        <f>IF(SUM(R23:X23)=0,"-",SUM(R23:X23))</f>
        <v>-</v>
      </c>
      <c r="AA23" s="353"/>
      <c r="AB23" s="18"/>
    </row>
    <row r="24" spans="2:28" ht="5.0999999999999996" customHeight="1" thickBot="1">
      <c r="B24" s="325"/>
      <c r="C24" s="4"/>
      <c r="D24" s="4"/>
      <c r="E24" s="3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  <c r="S24" s="3"/>
      <c r="T24" s="5"/>
      <c r="U24" s="3"/>
      <c r="V24" s="5"/>
      <c r="W24" s="3"/>
      <c r="X24" s="5"/>
      <c r="Y24" s="3"/>
      <c r="Z24" s="5"/>
      <c r="AA24" s="379"/>
      <c r="AB24" s="3"/>
    </row>
    <row r="25" spans="2:28" ht="15.95" customHeight="1" thickBot="1">
      <c r="B25" s="317"/>
      <c r="C25" s="15" t="s">
        <v>32</v>
      </c>
      <c r="D25" s="15"/>
      <c r="E25" s="18"/>
      <c r="F25" s="15"/>
      <c r="G25" s="18"/>
      <c r="H25" s="29"/>
      <c r="I25" s="18"/>
      <c r="J25" s="29"/>
      <c r="K25" s="18"/>
      <c r="L25" s="29"/>
      <c r="M25" s="18"/>
      <c r="N25" s="29"/>
      <c r="O25" s="18"/>
      <c r="P25" s="18"/>
      <c r="Q25" s="18"/>
      <c r="R25" s="309"/>
      <c r="S25" s="18"/>
      <c r="T25" s="309"/>
      <c r="U25" s="18"/>
      <c r="V25" s="309"/>
      <c r="W25" s="18"/>
      <c r="X25" s="309"/>
      <c r="Y25" s="18"/>
      <c r="Z25" s="23" t="str">
        <f>IF(SUM(R25:X25)=0,"-",SUM(R25:X25))</f>
        <v>-</v>
      </c>
      <c r="AA25" s="353"/>
      <c r="AB25" s="18"/>
    </row>
    <row r="26" spans="2:28" ht="5.0999999999999996" customHeight="1" thickBot="1">
      <c r="B26" s="329"/>
      <c r="C26" s="31"/>
      <c r="D26" s="31"/>
      <c r="E26" s="31"/>
      <c r="F26" s="31"/>
      <c r="G26" s="31"/>
      <c r="H26" s="33"/>
      <c r="I26" s="31"/>
      <c r="J26" s="33"/>
      <c r="K26" s="31"/>
      <c r="L26" s="33"/>
      <c r="M26" s="31"/>
      <c r="N26" s="33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30"/>
      <c r="AB26" s="31"/>
    </row>
    <row r="27" spans="2:28" ht="5.0999999999999996" customHeight="1" thickTop="1" thickBot="1">
      <c r="B27" s="325"/>
      <c r="C27" s="34"/>
      <c r="D27" s="34"/>
      <c r="E27" s="34"/>
      <c r="F27" s="34"/>
      <c r="G27" s="34"/>
      <c r="H27" s="35"/>
      <c r="I27" s="34"/>
      <c r="J27" s="35"/>
      <c r="K27" s="34"/>
      <c r="L27" s="35"/>
      <c r="M27" s="34"/>
      <c r="N27" s="35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5"/>
      <c r="AB27" s="3"/>
    </row>
    <row r="28" spans="2:28" ht="24.95" customHeight="1" thickTop="1" thickBot="1">
      <c r="B28" s="317"/>
      <c r="C28" s="557" t="s">
        <v>263</v>
      </c>
      <c r="D28" s="557"/>
      <c r="E28" s="37"/>
      <c r="F28" s="557"/>
      <c r="G28" s="37"/>
      <c r="H28" s="29"/>
      <c r="I28" s="37"/>
      <c r="J28" s="29"/>
      <c r="K28" s="18"/>
      <c r="L28" s="29"/>
      <c r="M28" s="18"/>
      <c r="N28" s="29"/>
      <c r="O28" s="18"/>
      <c r="P28" s="18"/>
      <c r="Q28" s="37"/>
      <c r="R28" s="558" t="str">
        <f>IF(SUM(R18:R25)=0,"-",SUM(R18:R25))</f>
        <v>-</v>
      </c>
      <c r="S28" s="559"/>
      <c r="T28" s="558" t="str">
        <f>IF(SUM(T18:T25)=0,"-",SUM(T18:T25))</f>
        <v>-</v>
      </c>
      <c r="U28" s="559"/>
      <c r="V28" s="558" t="str">
        <f>IF(SUM(V18:V25)=0,"-",SUM(V18:V25))</f>
        <v>-</v>
      </c>
      <c r="W28" s="559"/>
      <c r="X28" s="558" t="str">
        <f>IF(SUM(X18:X25)=0,"-",SUM(X18:X25))</f>
        <v>-</v>
      </c>
      <c r="Y28" s="559"/>
      <c r="Z28" s="558">
        <f>IF(SUM(R28:X28)=SUM(Z18:Z25),SUM(R28:X28),"Achtung!!")</f>
        <v>0</v>
      </c>
      <c r="AA28" s="358"/>
      <c r="AB28" s="18"/>
    </row>
    <row r="29" spans="2:28" ht="9" customHeight="1" thickTop="1">
      <c r="B29" s="382"/>
      <c r="C29" s="383"/>
      <c r="D29" s="383"/>
      <c r="E29" s="385"/>
      <c r="F29" s="383"/>
      <c r="G29" s="385"/>
      <c r="H29" s="386"/>
      <c r="I29" s="385"/>
      <c r="J29" s="386"/>
      <c r="K29" s="384"/>
      <c r="L29" s="386"/>
      <c r="M29" s="384"/>
      <c r="N29" s="386"/>
      <c r="O29" s="384"/>
      <c r="P29" s="384"/>
      <c r="Q29" s="385"/>
      <c r="R29" s="363"/>
      <c r="S29" s="384"/>
      <c r="T29" s="363"/>
      <c r="U29" s="384"/>
      <c r="V29" s="363"/>
      <c r="W29" s="384"/>
      <c r="X29" s="363"/>
      <c r="Y29" s="385"/>
      <c r="Z29" s="363"/>
      <c r="AA29" s="364"/>
      <c r="AB29" s="18"/>
    </row>
    <row r="30" spans="2:28" ht="12.75" customHeight="1"/>
    <row r="31" spans="2:28" ht="12.75" customHeight="1"/>
    <row r="32" spans="2:2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 password="CD06" sheet="1"/>
  <scenarios current="0" show="0">
    <scenario name="Gehaltsstufe" locked="1" count="1" user="Wirtschaftsministerium Baden-Württemberg" comment="Gehaltsstufe eintragen!">
      <inputCells r="E8" val="Ia, Ib, II a, III, IV a, IVb, V a, V b, V c, VI a, VI b"/>
    </scenario>
  </scenarios>
  <mergeCells count="2">
    <mergeCell ref="J3:P3"/>
    <mergeCell ref="R3:X3"/>
  </mergeCells>
  <printOptions horizontalCentered="1" verticalCentered="1"/>
  <pageMargins left="0.38" right="0.28999999999999998" top="1.1299999999999999" bottom="0.98425196850393704" header="0.78" footer="0.51181102362204722"/>
  <pageSetup paperSize="9" scale="75" orientation="landscape" r:id="rId1"/>
  <headerFooter alignWithMargins="0">
    <oddHeader>&amp;R&amp;"Arial,Fett"&amp;14&amp;A</oddHeader>
    <oddFooter>&amp;R&amp;8 2010</oddFooter>
  </headerFooter>
  <ignoredErrors>
    <ignoredError sqref="H8 H10 H12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M72"/>
  <sheetViews>
    <sheetView topLeftCell="A7" zoomScale="82" workbookViewId="0">
      <selection activeCell="G65" sqref="G65"/>
    </sheetView>
  </sheetViews>
  <sheetFormatPr baseColWidth="10" defaultColWidth="0" defaultRowHeight="12.75" zeroHeight="1"/>
  <cols>
    <col min="1" max="1" width="1.7109375" style="120" customWidth="1"/>
    <col min="2" max="2" width="32" style="6" customWidth="1"/>
    <col min="3" max="3" width="30.7109375" style="6" customWidth="1"/>
    <col min="4" max="4" width="1.7109375" style="6" customWidth="1"/>
    <col min="5" max="5" width="30.7109375" style="6" customWidth="1"/>
    <col min="6" max="6" width="1.7109375" style="6" customWidth="1"/>
    <col min="7" max="7" width="30.7109375" style="6" customWidth="1"/>
    <col min="8" max="8" width="1.7109375" style="6" customWidth="1"/>
    <col min="9" max="9" width="30.7109375" style="6" customWidth="1"/>
    <col min="10" max="10" width="1.7109375" style="6" customWidth="1"/>
    <col min="11" max="11" width="30.7109375" style="6" customWidth="1"/>
    <col min="12" max="12" width="2.140625" style="6" customWidth="1"/>
    <col min="13" max="13" width="1.85546875" style="120" customWidth="1"/>
    <col min="14" max="16384" width="11.42578125" style="6" hidden="1"/>
  </cols>
  <sheetData>
    <row r="1" spans="1:12" ht="9.9499999999999993" customHeight="1">
      <c r="A1" s="301"/>
      <c r="B1" s="302"/>
      <c r="C1" s="301"/>
      <c r="D1" s="301"/>
      <c r="E1" s="301"/>
      <c r="F1" s="301"/>
      <c r="G1" s="301"/>
      <c r="H1" s="301"/>
      <c r="I1" s="301"/>
      <c r="J1" s="301"/>
      <c r="K1" s="120"/>
      <c r="L1" s="120"/>
    </row>
    <row r="2" spans="1:12" ht="45" customHeight="1">
      <c r="A2" s="303"/>
      <c r="B2" s="281" t="s">
        <v>37</v>
      </c>
      <c r="C2" s="282"/>
      <c r="D2" s="283"/>
      <c r="E2" s="282"/>
      <c r="F2" s="283"/>
      <c r="G2" s="282"/>
      <c r="H2" s="283"/>
      <c r="I2" s="282"/>
      <c r="J2" s="283"/>
      <c r="K2" s="282"/>
      <c r="L2" s="284"/>
    </row>
    <row r="3" spans="1:12" ht="41.25" customHeight="1">
      <c r="A3" s="303"/>
      <c r="B3" s="622" t="s">
        <v>184</v>
      </c>
      <c r="C3" s="623"/>
      <c r="D3" s="623"/>
      <c r="E3" s="623"/>
      <c r="F3" s="623"/>
      <c r="G3" s="623"/>
      <c r="H3" s="623"/>
      <c r="I3" s="624"/>
      <c r="J3" s="285"/>
      <c r="K3" s="286"/>
      <c r="L3" s="196"/>
    </row>
    <row r="4" spans="1:12" ht="10.5" customHeight="1">
      <c r="A4" s="304"/>
      <c r="B4" s="287"/>
      <c r="C4" s="286"/>
      <c r="D4" s="285"/>
      <c r="E4" s="286"/>
      <c r="F4" s="285"/>
      <c r="G4" s="286"/>
      <c r="H4" s="285"/>
      <c r="I4" s="286"/>
      <c r="J4" s="285"/>
      <c r="K4" s="286"/>
      <c r="L4" s="196"/>
    </row>
    <row r="5" spans="1:12" ht="15" customHeight="1">
      <c r="A5" s="304"/>
      <c r="B5" s="288" t="s">
        <v>38</v>
      </c>
      <c r="C5" s="289"/>
      <c r="D5" s="289"/>
      <c r="E5" s="289"/>
      <c r="F5" s="289"/>
      <c r="G5" s="289"/>
      <c r="H5" s="289"/>
      <c r="I5" s="289"/>
      <c r="J5" s="289"/>
      <c r="K5" s="289"/>
      <c r="L5" s="196"/>
    </row>
    <row r="6" spans="1:12" ht="5.0999999999999996" customHeight="1" thickBot="1">
      <c r="A6" s="304"/>
      <c r="B6" s="288"/>
      <c r="C6" s="289"/>
      <c r="D6" s="289"/>
      <c r="E6" s="289"/>
      <c r="F6" s="289"/>
      <c r="G6" s="289"/>
      <c r="H6" s="289"/>
      <c r="I6" s="289"/>
      <c r="J6" s="289"/>
      <c r="K6" s="289"/>
      <c r="L6" s="196"/>
    </row>
    <row r="7" spans="1:12" ht="15" customHeight="1">
      <c r="A7" s="304"/>
      <c r="B7" s="290" t="s">
        <v>39</v>
      </c>
      <c r="C7" s="505"/>
      <c r="D7" s="289"/>
      <c r="E7" s="505"/>
      <c r="F7" s="289"/>
      <c r="G7" s="505"/>
      <c r="H7" s="289"/>
      <c r="I7" s="505"/>
      <c r="J7" s="289"/>
      <c r="K7" s="505"/>
      <c r="L7" s="196"/>
    </row>
    <row r="8" spans="1:12" ht="5.0999999999999996" customHeight="1">
      <c r="A8" s="304"/>
      <c r="B8" s="291"/>
      <c r="C8" s="506"/>
      <c r="D8" s="289"/>
      <c r="E8" s="506"/>
      <c r="F8" s="289"/>
      <c r="G8" s="506"/>
      <c r="H8" s="289"/>
      <c r="I8" s="506"/>
      <c r="J8" s="289"/>
      <c r="K8" s="506"/>
      <c r="L8" s="196"/>
    </row>
    <row r="9" spans="1:12" ht="15" customHeight="1">
      <c r="A9" s="304"/>
      <c r="B9" s="291" t="s">
        <v>178</v>
      </c>
      <c r="C9" s="507"/>
      <c r="D9" s="289"/>
      <c r="E9" s="507"/>
      <c r="F9" s="289"/>
      <c r="G9" s="507"/>
      <c r="H9" s="289"/>
      <c r="I9" s="507"/>
      <c r="J9" s="289"/>
      <c r="K9" s="507"/>
      <c r="L9" s="196"/>
    </row>
    <row r="10" spans="1:12" ht="5.0999999999999996" customHeight="1">
      <c r="A10" s="304"/>
      <c r="B10" s="291"/>
      <c r="C10" s="506"/>
      <c r="D10" s="289"/>
      <c r="E10" s="506"/>
      <c r="F10" s="289"/>
      <c r="G10" s="506"/>
      <c r="H10" s="289"/>
      <c r="I10" s="506"/>
      <c r="J10" s="289"/>
      <c r="K10" s="506"/>
      <c r="L10" s="196"/>
    </row>
    <row r="11" spans="1:12" ht="15" customHeight="1">
      <c r="A11" s="304"/>
      <c r="B11" s="290" t="s">
        <v>4</v>
      </c>
      <c r="C11" s="507"/>
      <c r="D11" s="289"/>
      <c r="E11" s="507"/>
      <c r="F11" s="289"/>
      <c r="G11" s="507"/>
      <c r="H11" s="289"/>
      <c r="I11" s="507"/>
      <c r="J11" s="289"/>
      <c r="K11" s="507"/>
      <c r="L11" s="196"/>
    </row>
    <row r="12" spans="1:12" ht="5.0999999999999996" customHeight="1">
      <c r="A12" s="304"/>
      <c r="B12" s="291"/>
      <c r="C12" s="506"/>
      <c r="D12" s="289"/>
      <c r="E12" s="506"/>
      <c r="F12" s="289"/>
      <c r="G12" s="506"/>
      <c r="H12" s="289"/>
      <c r="I12" s="506"/>
      <c r="J12" s="289"/>
      <c r="K12" s="506"/>
      <c r="L12" s="196"/>
    </row>
    <row r="13" spans="1:12" ht="15" customHeight="1">
      <c r="A13" s="304"/>
      <c r="B13" s="290" t="s">
        <v>5</v>
      </c>
      <c r="C13" s="507"/>
      <c r="D13" s="289"/>
      <c r="E13" s="507"/>
      <c r="F13" s="289"/>
      <c r="G13" s="507"/>
      <c r="H13" s="289"/>
      <c r="I13" s="507"/>
      <c r="J13" s="289"/>
      <c r="K13" s="507"/>
      <c r="L13" s="196"/>
    </row>
    <row r="14" spans="1:12" ht="5.0999999999999996" customHeight="1">
      <c r="A14" s="304"/>
      <c r="B14" s="291"/>
      <c r="C14" s="506"/>
      <c r="D14" s="289"/>
      <c r="E14" s="506"/>
      <c r="F14" s="289"/>
      <c r="G14" s="506"/>
      <c r="H14" s="289"/>
      <c r="I14" s="506"/>
      <c r="J14" s="289"/>
      <c r="K14" s="506"/>
      <c r="L14" s="196"/>
    </row>
    <row r="15" spans="1:12" ht="15" customHeight="1" thickBot="1">
      <c r="A15" s="304"/>
      <c r="B15" s="290" t="s">
        <v>40</v>
      </c>
      <c r="C15" s="508"/>
      <c r="D15" s="289"/>
      <c r="E15" s="508"/>
      <c r="F15" s="289"/>
      <c r="G15" s="508"/>
      <c r="H15" s="289"/>
      <c r="I15" s="508"/>
      <c r="J15" s="289"/>
      <c r="K15" s="508"/>
      <c r="L15" s="196"/>
    </row>
    <row r="16" spans="1:12" ht="5.0999999999999996" customHeight="1">
      <c r="A16" s="304"/>
      <c r="B16" s="291"/>
      <c r="C16" s="299"/>
      <c r="D16" s="289"/>
      <c r="E16" s="292"/>
      <c r="F16" s="289"/>
      <c r="G16" s="292"/>
      <c r="H16" s="289"/>
      <c r="I16" s="292"/>
      <c r="J16" s="289"/>
      <c r="K16" s="292"/>
      <c r="L16" s="196"/>
    </row>
    <row r="17" spans="1:12" ht="15" customHeight="1">
      <c r="A17" s="304"/>
      <c r="B17" s="290" t="s">
        <v>181</v>
      </c>
      <c r="C17" s="297" t="str">
        <f>IF(ISTEXT(C15),IF(ISTEXT(C18),VLOOKUP(C15,kreisregion!$B3:C40,2,FALSE),"nicht aus Baden-Württemberg"),"-")</f>
        <v>-</v>
      </c>
      <c r="D17" s="289"/>
      <c r="E17" s="388" t="str">
        <f>IF(ISTEXT(E15),IF(ISTEXT(E18),VLOOKUP(E15,kreisregion!$B3:E40,2,FALSE),"nicht aus Baden-Württemberg"),"-")</f>
        <v>-</v>
      </c>
      <c r="F17" s="289"/>
      <c r="G17" s="388" t="str">
        <f>IF(ISTEXT(G15),IF(ISTEXT(G18),VLOOKUP(G15,kreisregion!$B3:G40,2,FALSE),"nicht aus Baden-Württemberg"),"-")</f>
        <v>-</v>
      </c>
      <c r="H17" s="289"/>
      <c r="I17" s="388" t="str">
        <f>IF(ISTEXT(I15),IF(ISTEXT(I18),VLOOKUP(I15,kreisregion!$B3:I40,2,FALSE),"nicht aus Baden-Württemberg"),"-")</f>
        <v>-</v>
      </c>
      <c r="J17" s="289"/>
      <c r="K17" s="388" t="str">
        <f>IF(ISTEXT(K15),IF(ISTEXT(K18),VLOOKUP(K15,kreisregion!$B3:K40,2,FALSE),"nicht aus Baden-Württemberg"),"-")</f>
        <v>-</v>
      </c>
      <c r="L17" s="196"/>
    </row>
    <row r="18" spans="1:12" ht="15" hidden="1" customHeight="1">
      <c r="A18" s="304"/>
      <c r="B18" s="290"/>
      <c r="C18" s="298" t="e">
        <f>VLOOKUP(C15,kreisregion!$B$3:$C$40,2,FALSE)</f>
        <v>#N/A</v>
      </c>
      <c r="D18" s="289"/>
      <c r="E18" s="296" t="e">
        <f>VLOOKUP(E15,kreisregion!$B$3:$C$40,2,FALSE)</f>
        <v>#N/A</v>
      </c>
      <c r="F18" s="289"/>
      <c r="G18" s="296" t="e">
        <f>VLOOKUP(G15,kreisregion!$B$3:$C$40,2,FALSE)</f>
        <v>#N/A</v>
      </c>
      <c r="H18" s="289"/>
      <c r="I18" s="296" t="e">
        <f>VLOOKUP(I15,kreisregion!$B$3:$C$40,2,FALSE)</f>
        <v>#N/A</v>
      </c>
      <c r="J18" s="289"/>
      <c r="K18" s="296" t="e">
        <f>VLOOKUP(K15,kreisregion!$B$3:$C$40,2,FALSE)</f>
        <v>#N/A</v>
      </c>
      <c r="L18" s="196"/>
    </row>
    <row r="19" spans="1:12" ht="5.0999999999999996" customHeight="1">
      <c r="A19" s="304"/>
      <c r="B19" s="291"/>
      <c r="C19" s="299"/>
      <c r="D19" s="289"/>
      <c r="E19" s="292"/>
      <c r="F19" s="289"/>
      <c r="G19" s="292"/>
      <c r="H19" s="289"/>
      <c r="I19" s="292"/>
      <c r="J19" s="289"/>
      <c r="K19" s="292"/>
      <c r="L19" s="196"/>
    </row>
    <row r="20" spans="1:12" ht="15" customHeight="1">
      <c r="A20" s="304"/>
      <c r="B20" s="290" t="s">
        <v>180</v>
      </c>
      <c r="C20" s="297" t="str">
        <f>IF(ISTEXT(C15),IF(ISTEXT(C21),VLOOKUP(C15,kreisregion!$B$3:$D$40,3,FALSE),"nicht aus Baden-Württemberg"),"-")</f>
        <v>-</v>
      </c>
      <c r="D20" s="289"/>
      <c r="E20" s="388" t="str">
        <f>IF(ISTEXT(E15),IF(ISTEXT(E21),VLOOKUP(E15,kreisregion!$B$3:$D$40,3,FALSE),"nicht aus Baden-Württemberg"),"-")</f>
        <v>-</v>
      </c>
      <c r="F20" s="289"/>
      <c r="G20" s="388" t="str">
        <f>IF(ISTEXT(G15),IF(ISTEXT(G21),VLOOKUP(G15,kreisregion!$B$3:$D$40,3,FALSE),"nicht aus Baden-Württemberg"),"-")</f>
        <v>-</v>
      </c>
      <c r="H20" s="289"/>
      <c r="I20" s="388" t="str">
        <f>IF(ISTEXT(I15),IF(ISTEXT(I21),VLOOKUP(I15,kreisregion!$B$3:$D$40,3,FALSE),"nicht aus Baden-Württemberg"),"-")</f>
        <v>-</v>
      </c>
      <c r="J20" s="289"/>
      <c r="K20" s="388" t="str">
        <f>IF(ISTEXT(K15),IF(ISTEXT(K21),VLOOKUP(K15,kreisregion!$B$3:$D$40,3,FALSE),"nicht aus Baden-Württemberg"),"-")</f>
        <v>-</v>
      </c>
      <c r="L20" s="196"/>
    </row>
    <row r="21" spans="1:12" ht="15" hidden="1" customHeight="1">
      <c r="A21" s="304"/>
      <c r="B21" s="290"/>
      <c r="C21" s="294" t="e">
        <f>VLOOKUP(C15,kreisregion!$B$3:$D$40,3,FALSE)</f>
        <v>#N/A</v>
      </c>
      <c r="D21" s="289"/>
      <c r="E21" s="295" t="e">
        <f>VLOOKUP(E15,kreisregion!$B$3:$D$40,3,FALSE)</f>
        <v>#N/A</v>
      </c>
      <c r="F21" s="289"/>
      <c r="G21" s="295" t="e">
        <f>VLOOKUP(G15,kreisregion!$B$3:$D$40,3,FALSE)</f>
        <v>#N/A</v>
      </c>
      <c r="H21" s="289"/>
      <c r="I21" s="295" t="e">
        <f>VLOOKUP(I15,kreisregion!$B$3:$D$40,3,FALSE)</f>
        <v>#N/A</v>
      </c>
      <c r="J21" s="289"/>
      <c r="K21" s="295" t="e">
        <f>VLOOKUP(K15,kreisregion!$B$3:$D$40,3,FALSE)</f>
        <v>#N/A</v>
      </c>
      <c r="L21" s="196"/>
    </row>
    <row r="22" spans="1:12" ht="5.0999999999999996" customHeight="1" thickBot="1">
      <c r="A22" s="304"/>
      <c r="B22" s="291"/>
      <c r="C22" s="300"/>
      <c r="D22" s="289"/>
      <c r="E22" s="292"/>
      <c r="F22" s="289"/>
      <c r="G22" s="292"/>
      <c r="H22" s="289"/>
      <c r="I22" s="292"/>
      <c r="J22" s="289"/>
      <c r="K22" s="292"/>
      <c r="L22" s="196"/>
    </row>
    <row r="23" spans="1:12" ht="15" customHeight="1">
      <c r="A23" s="304"/>
      <c r="B23" s="290" t="s">
        <v>170</v>
      </c>
      <c r="C23" s="505"/>
      <c r="D23" s="289"/>
      <c r="E23" s="505"/>
      <c r="F23" s="289"/>
      <c r="G23" s="505"/>
      <c r="H23" s="289"/>
      <c r="I23" s="505"/>
      <c r="J23" s="289"/>
      <c r="K23" s="505"/>
      <c r="L23" s="196"/>
    </row>
    <row r="24" spans="1:12" ht="5.0999999999999996" customHeight="1">
      <c r="A24" s="304"/>
      <c r="B24" s="291"/>
      <c r="C24" s="506"/>
      <c r="D24" s="289"/>
      <c r="E24" s="506"/>
      <c r="F24" s="289"/>
      <c r="G24" s="506"/>
      <c r="H24" s="289"/>
      <c r="I24" s="506"/>
      <c r="J24" s="289"/>
      <c r="K24" s="506"/>
      <c r="L24" s="196"/>
    </row>
    <row r="25" spans="1:12" ht="15" customHeight="1">
      <c r="A25" s="304"/>
      <c r="B25" s="290" t="s">
        <v>43</v>
      </c>
      <c r="C25" s="507"/>
      <c r="D25" s="289"/>
      <c r="E25" s="507"/>
      <c r="F25" s="289"/>
      <c r="G25" s="507"/>
      <c r="H25" s="289"/>
      <c r="I25" s="507"/>
      <c r="J25" s="289"/>
      <c r="K25" s="507"/>
      <c r="L25" s="196"/>
    </row>
    <row r="26" spans="1:12" ht="5.0999999999999996" customHeight="1">
      <c r="A26" s="304"/>
      <c r="B26" s="291"/>
      <c r="C26" s="506"/>
      <c r="D26" s="289"/>
      <c r="E26" s="506"/>
      <c r="F26" s="289"/>
      <c r="G26" s="506"/>
      <c r="H26" s="289"/>
      <c r="I26" s="506"/>
      <c r="J26" s="289"/>
      <c r="K26" s="506"/>
      <c r="L26" s="196"/>
    </row>
    <row r="27" spans="1:12" ht="15" customHeight="1">
      <c r="A27" s="304"/>
      <c r="B27" s="290" t="s">
        <v>179</v>
      </c>
      <c r="C27" s="507"/>
      <c r="D27" s="289"/>
      <c r="E27" s="507"/>
      <c r="F27" s="289"/>
      <c r="G27" s="507"/>
      <c r="H27" s="289"/>
      <c r="I27" s="507"/>
      <c r="J27" s="289"/>
      <c r="K27" s="507"/>
      <c r="L27" s="196"/>
    </row>
    <row r="28" spans="1:12" ht="5.0999999999999996" customHeight="1">
      <c r="A28" s="304"/>
      <c r="B28" s="291"/>
      <c r="C28" s="506"/>
      <c r="D28" s="289"/>
      <c r="E28" s="506"/>
      <c r="F28" s="289"/>
      <c r="G28" s="506"/>
      <c r="H28" s="289"/>
      <c r="I28" s="506"/>
      <c r="J28" s="289"/>
      <c r="K28" s="506"/>
      <c r="L28" s="196"/>
    </row>
    <row r="29" spans="1:12" ht="15" customHeight="1">
      <c r="A29" s="304"/>
      <c r="B29" s="290" t="s">
        <v>44</v>
      </c>
      <c r="C29" s="507"/>
      <c r="D29" s="289"/>
      <c r="E29" s="507"/>
      <c r="F29" s="289"/>
      <c r="G29" s="507"/>
      <c r="H29" s="289"/>
      <c r="I29" s="507"/>
      <c r="J29" s="289"/>
      <c r="K29" s="507"/>
      <c r="L29" s="196"/>
    </row>
    <row r="30" spans="1:12" ht="6.75" customHeight="1">
      <c r="A30" s="304"/>
      <c r="B30" s="290"/>
      <c r="C30" s="506"/>
      <c r="D30" s="289"/>
      <c r="E30" s="506"/>
      <c r="F30" s="289"/>
      <c r="G30" s="506"/>
      <c r="H30" s="289"/>
      <c r="I30" s="506"/>
      <c r="J30" s="289"/>
      <c r="K30" s="506"/>
      <c r="L30" s="196"/>
    </row>
    <row r="31" spans="1:12" ht="15" customHeight="1">
      <c r="A31" s="304"/>
      <c r="B31" s="290" t="s">
        <v>202</v>
      </c>
      <c r="C31" s="507"/>
      <c r="D31" s="289"/>
      <c r="E31" s="507"/>
      <c r="F31" s="289"/>
      <c r="G31" s="507"/>
      <c r="H31" s="289"/>
      <c r="I31" s="507"/>
      <c r="J31" s="289"/>
      <c r="K31" s="507"/>
      <c r="L31" s="196"/>
    </row>
    <row r="32" spans="1:12" ht="5.0999999999999996" customHeight="1">
      <c r="A32" s="289"/>
      <c r="B32" s="291"/>
      <c r="C32" s="506"/>
      <c r="D32" s="289"/>
      <c r="E32" s="506"/>
      <c r="F32" s="289"/>
      <c r="G32" s="506"/>
      <c r="H32" s="289"/>
      <c r="I32" s="506"/>
      <c r="J32" s="289"/>
      <c r="K32" s="506"/>
      <c r="L32" s="196"/>
    </row>
    <row r="33" spans="1:12" ht="15" customHeight="1">
      <c r="A33" s="304"/>
      <c r="B33" s="290" t="s">
        <v>45</v>
      </c>
      <c r="C33" s="507"/>
      <c r="D33" s="289"/>
      <c r="E33" s="507"/>
      <c r="F33" s="289"/>
      <c r="G33" s="507"/>
      <c r="H33" s="289"/>
      <c r="I33" s="507"/>
      <c r="J33" s="289"/>
      <c r="K33" s="507"/>
      <c r="L33" s="196"/>
    </row>
    <row r="34" spans="1:12" ht="5.0999999999999996" customHeight="1">
      <c r="A34" s="304"/>
      <c r="B34" s="291"/>
      <c r="C34" s="506"/>
      <c r="D34" s="289"/>
      <c r="E34" s="506"/>
      <c r="F34" s="289"/>
      <c r="G34" s="506"/>
      <c r="H34" s="289"/>
      <c r="I34" s="506"/>
      <c r="J34" s="289"/>
      <c r="K34" s="506"/>
      <c r="L34" s="196"/>
    </row>
    <row r="35" spans="1:12" ht="15" customHeight="1" thickBot="1">
      <c r="A35" s="304"/>
      <c r="B35" s="290" t="s">
        <v>46</v>
      </c>
      <c r="C35" s="508"/>
      <c r="D35" s="289"/>
      <c r="E35" s="508"/>
      <c r="F35" s="289"/>
      <c r="G35" s="508"/>
      <c r="H35" s="289"/>
      <c r="I35" s="508"/>
      <c r="J35" s="289"/>
      <c r="K35" s="508"/>
      <c r="L35" s="196"/>
    </row>
    <row r="36" spans="1:12" ht="21.95" customHeight="1">
      <c r="A36" s="304"/>
      <c r="B36" s="291"/>
      <c r="C36" s="293"/>
      <c r="D36" s="289"/>
      <c r="E36" s="293"/>
      <c r="F36" s="289"/>
      <c r="G36" s="293"/>
      <c r="H36" s="289"/>
      <c r="I36" s="293"/>
      <c r="J36" s="289"/>
      <c r="K36" s="293"/>
      <c r="L36" s="196"/>
    </row>
    <row r="37" spans="1:12" ht="5.0999999999999996" customHeight="1">
      <c r="A37" s="304"/>
      <c r="B37" s="291"/>
      <c r="C37" s="293"/>
      <c r="D37" s="289"/>
      <c r="E37" s="293"/>
      <c r="F37" s="289"/>
      <c r="G37" s="293"/>
      <c r="H37" s="289"/>
      <c r="I37" s="293"/>
      <c r="J37" s="289"/>
      <c r="K37" s="293"/>
      <c r="L37" s="196"/>
    </row>
    <row r="38" spans="1:12" ht="15" customHeight="1">
      <c r="A38" s="304"/>
      <c r="B38" s="288" t="s">
        <v>47</v>
      </c>
      <c r="C38" s="289"/>
      <c r="D38" s="289"/>
      <c r="E38" s="289"/>
      <c r="F38" s="289"/>
      <c r="G38" s="289"/>
      <c r="H38" s="289"/>
      <c r="I38" s="289"/>
      <c r="J38" s="289"/>
      <c r="K38" s="289"/>
      <c r="L38" s="196"/>
    </row>
    <row r="39" spans="1:12" ht="5.0999999999999996" customHeight="1" thickBot="1">
      <c r="A39" s="304"/>
      <c r="B39" s="288"/>
      <c r="C39" s="289"/>
      <c r="D39" s="289"/>
      <c r="E39" s="289"/>
      <c r="F39" s="289"/>
      <c r="G39" s="289"/>
      <c r="H39" s="289"/>
      <c r="I39" s="289"/>
      <c r="J39" s="289"/>
      <c r="K39" s="289"/>
      <c r="L39" s="196"/>
    </row>
    <row r="40" spans="1:12" ht="15" customHeight="1">
      <c r="A40" s="304"/>
      <c r="B40" s="290" t="s">
        <v>39</v>
      </c>
      <c r="C40" s="505"/>
      <c r="D40" s="289"/>
      <c r="E40" s="505"/>
      <c r="F40" s="289"/>
      <c r="G40" s="505"/>
      <c r="H40" s="289"/>
      <c r="I40" s="505"/>
      <c r="J40" s="289"/>
      <c r="K40" s="505"/>
      <c r="L40" s="196"/>
    </row>
    <row r="41" spans="1:12" ht="5.0999999999999996" customHeight="1">
      <c r="A41" s="304"/>
      <c r="B41" s="290"/>
      <c r="C41" s="506"/>
      <c r="D41" s="289"/>
      <c r="E41" s="506"/>
      <c r="F41" s="289"/>
      <c r="G41" s="506"/>
      <c r="H41" s="289"/>
      <c r="I41" s="506"/>
      <c r="J41" s="289"/>
      <c r="K41" s="506"/>
      <c r="L41" s="196"/>
    </row>
    <row r="42" spans="1:12" ht="15" customHeight="1">
      <c r="A42" s="304"/>
      <c r="B42" s="290" t="s">
        <v>178</v>
      </c>
      <c r="C42" s="507"/>
      <c r="D42" s="289"/>
      <c r="E42" s="507"/>
      <c r="F42" s="289"/>
      <c r="G42" s="507"/>
      <c r="H42" s="289"/>
      <c r="I42" s="507"/>
      <c r="J42" s="289"/>
      <c r="K42" s="507"/>
      <c r="L42" s="196"/>
    </row>
    <row r="43" spans="1:12" ht="5.0999999999999996" customHeight="1">
      <c r="A43" s="304"/>
      <c r="B43" s="291"/>
      <c r="C43" s="506"/>
      <c r="D43" s="289"/>
      <c r="E43" s="506"/>
      <c r="F43" s="289"/>
      <c r="G43" s="506"/>
      <c r="H43" s="289"/>
      <c r="I43" s="506"/>
      <c r="J43" s="289"/>
      <c r="K43" s="506"/>
      <c r="L43" s="196"/>
    </row>
    <row r="44" spans="1:12" ht="15" customHeight="1">
      <c r="A44" s="304"/>
      <c r="B44" s="290" t="s">
        <v>4</v>
      </c>
      <c r="C44" s="507"/>
      <c r="D44" s="289"/>
      <c r="E44" s="507"/>
      <c r="F44" s="289"/>
      <c r="G44" s="507"/>
      <c r="H44" s="289"/>
      <c r="I44" s="507"/>
      <c r="J44" s="289"/>
      <c r="K44" s="507"/>
      <c r="L44" s="196"/>
    </row>
    <row r="45" spans="1:12" ht="5.0999999999999996" customHeight="1">
      <c r="A45" s="304"/>
      <c r="B45" s="291"/>
      <c r="C45" s="506"/>
      <c r="D45" s="289"/>
      <c r="E45" s="506"/>
      <c r="F45" s="289"/>
      <c r="G45" s="506"/>
      <c r="H45" s="289"/>
      <c r="I45" s="506"/>
      <c r="J45" s="289"/>
      <c r="K45" s="506"/>
      <c r="L45" s="196"/>
    </row>
    <row r="46" spans="1:12" ht="15" customHeight="1">
      <c r="A46" s="304"/>
      <c r="B46" s="290" t="s">
        <v>5</v>
      </c>
      <c r="C46" s="507"/>
      <c r="D46" s="289"/>
      <c r="E46" s="507"/>
      <c r="F46" s="289"/>
      <c r="G46" s="507"/>
      <c r="H46" s="289"/>
      <c r="I46" s="507"/>
      <c r="J46" s="289"/>
      <c r="K46" s="507"/>
      <c r="L46" s="196"/>
    </row>
    <row r="47" spans="1:12" ht="5.0999999999999996" customHeight="1">
      <c r="A47" s="304"/>
      <c r="B47" s="291"/>
      <c r="C47" s="506"/>
      <c r="D47" s="289"/>
      <c r="E47" s="506"/>
      <c r="F47" s="289"/>
      <c r="G47" s="506"/>
      <c r="H47" s="289"/>
      <c r="I47" s="506"/>
      <c r="J47" s="289"/>
      <c r="K47" s="506"/>
      <c r="L47" s="196"/>
    </row>
    <row r="48" spans="1:12" ht="15" customHeight="1" thickBot="1">
      <c r="A48" s="304"/>
      <c r="B48" s="290" t="s">
        <v>40</v>
      </c>
      <c r="C48" s="508"/>
      <c r="D48" s="289"/>
      <c r="E48" s="508"/>
      <c r="F48" s="289"/>
      <c r="G48" s="508"/>
      <c r="H48" s="289"/>
      <c r="I48" s="508"/>
      <c r="J48" s="289"/>
      <c r="K48" s="508"/>
      <c r="L48" s="196"/>
    </row>
    <row r="49" spans="1:12" ht="5.0999999999999996" customHeight="1">
      <c r="A49" s="304"/>
      <c r="B49" s="291"/>
      <c r="C49" s="292"/>
      <c r="D49" s="289"/>
      <c r="E49" s="292"/>
      <c r="F49" s="289"/>
      <c r="G49" s="292"/>
      <c r="H49" s="289"/>
      <c r="I49" s="292"/>
      <c r="J49" s="289"/>
      <c r="K49" s="292"/>
      <c r="L49" s="196"/>
    </row>
    <row r="50" spans="1:12" ht="15" customHeight="1">
      <c r="A50" s="304"/>
      <c r="B50" s="290" t="s">
        <v>181</v>
      </c>
      <c r="C50" s="388" t="str">
        <f>IF(ISTEXT(C48),IF(ISTEXT(C51),VLOOKUP(C48,kreisregion!$B$3:$D$40,2,FALSE),"nicht aus Baden-Württemberg"),"-")</f>
        <v>-</v>
      </c>
      <c r="D50" s="289"/>
      <c r="E50" s="388" t="str">
        <f>IF(ISTEXT(E48),IF(ISTEXT(E51),VLOOKUP(E48,kreisregion!$B$3:$D$40,2,FALSE),"nicht aus Baden-Württemberg"),"-")</f>
        <v>-</v>
      </c>
      <c r="F50" s="289"/>
      <c r="G50" s="388" t="str">
        <f>IF(ISTEXT(G48),IF(ISTEXT(G51),VLOOKUP(G48,kreisregion!$B$3:$D$40,2,FALSE),"nicht aus Baden-Württemberg"),"-")</f>
        <v>-</v>
      </c>
      <c r="H50" s="289"/>
      <c r="I50" s="388" t="str">
        <f>IF(ISTEXT(I48),IF(ISTEXT(I51),VLOOKUP(I48,kreisregion!$B$3:$D$40,2,FALSE),"nicht aus Baden-Württemberg"),"-")</f>
        <v>-</v>
      </c>
      <c r="J50" s="289"/>
      <c r="K50" s="388" t="str">
        <f>IF(ISTEXT(K48),IF(ISTEXT(K51),VLOOKUP(K48,kreisregion!$B$3:$D$40,2,FALSE),"nicht aus Baden-Württemberg"),"-")</f>
        <v>-</v>
      </c>
      <c r="L50" s="196"/>
    </row>
    <row r="51" spans="1:12" ht="15" hidden="1" customHeight="1">
      <c r="A51" s="304"/>
      <c r="B51" s="290"/>
      <c r="C51" s="296" t="e">
        <f>VLOOKUP(C48,kreisregion!$B$3:$D$40,2,FALSE)</f>
        <v>#N/A</v>
      </c>
      <c r="D51" s="289"/>
      <c r="E51" s="296" t="e">
        <f>VLOOKUP(E48,kreisregion!$B$3:$D$40,2,FALSE)</f>
        <v>#N/A</v>
      </c>
      <c r="F51" s="289"/>
      <c r="G51" s="296" t="e">
        <f>VLOOKUP(G48,kreisregion!$B$3:$D$40,2,FALSE)</f>
        <v>#N/A</v>
      </c>
      <c r="H51" s="289"/>
      <c r="I51" s="296" t="e">
        <f>VLOOKUP(I48,kreisregion!$B$3:$D$40,2,FALSE)</f>
        <v>#N/A</v>
      </c>
      <c r="J51" s="289"/>
      <c r="K51" s="296" t="e">
        <f>VLOOKUP(K48,kreisregion!$B$3:$D$40,2,FALSE)</f>
        <v>#N/A</v>
      </c>
      <c r="L51" s="196"/>
    </row>
    <row r="52" spans="1:12" ht="5.0999999999999996" customHeight="1">
      <c r="A52" s="304"/>
      <c r="B52" s="291"/>
      <c r="C52" s="292"/>
      <c r="D52" s="289"/>
      <c r="E52" s="292"/>
      <c r="F52" s="289"/>
      <c r="G52" s="292"/>
      <c r="H52" s="289"/>
      <c r="I52" s="292"/>
      <c r="J52" s="289"/>
      <c r="K52" s="292"/>
      <c r="L52" s="196"/>
    </row>
    <row r="53" spans="1:12" ht="15" customHeight="1">
      <c r="A53" s="304"/>
      <c r="B53" s="290" t="s">
        <v>180</v>
      </c>
      <c r="C53" s="388" t="str">
        <f>IF(ISTEXT(C48),IF(ISTEXT(C54),VLOOKUP(C48,kreisregion!$B$3:$D$40,3,FALSE),"nicht aus Baden-Württemberg"),"-")</f>
        <v>-</v>
      </c>
      <c r="D53" s="289"/>
      <c r="E53" s="388" t="str">
        <f>IF(ISTEXT(E48),IF(ISTEXT(E54),VLOOKUP(E48,kreisregion!$B$3:$D$40,3,FALSE),"nicht aus Baden-Württemberg"),"-")</f>
        <v>-</v>
      </c>
      <c r="F53" s="289"/>
      <c r="G53" s="388" t="str">
        <f>IF(ISTEXT(G48),IF(ISTEXT(G54),VLOOKUP(G48,kreisregion!$B$3:$D$40,3,FALSE),"nicht aus Baden-Württemberg"),"-")</f>
        <v>-</v>
      </c>
      <c r="H53" s="289"/>
      <c r="I53" s="388" t="str">
        <f>IF(ISTEXT(I48),IF(ISTEXT(I54),VLOOKUP(I48,kreisregion!$B$3:$D$40,3,FALSE),"nicht aus Baden-Württemberg"),"-")</f>
        <v>-</v>
      </c>
      <c r="J53" s="289"/>
      <c r="K53" s="388" t="str">
        <f>IF(ISTEXT(K48),IF(ISTEXT(K54),VLOOKUP(K48,kreisregion!$B$3:$D$40,3,FALSE),"nicht aus Baden-Württemberg"),"-")</f>
        <v>-</v>
      </c>
      <c r="L53" s="196"/>
    </row>
    <row r="54" spans="1:12" ht="15" hidden="1" customHeight="1">
      <c r="A54" s="304"/>
      <c r="B54" s="290"/>
      <c r="C54" s="295" t="e">
        <f>VLOOKUP(C48,kreisregion!$B$3:$D$40,3,FALSE)</f>
        <v>#N/A</v>
      </c>
      <c r="D54" s="289"/>
      <c r="E54" s="295" t="e">
        <f>VLOOKUP(E48,kreisregion!$B$3:$D$40,3,FALSE)</f>
        <v>#N/A</v>
      </c>
      <c r="F54" s="289"/>
      <c r="G54" s="295" t="e">
        <f>VLOOKUP(G48,kreisregion!$B$3:$D$40,3,FALSE)</f>
        <v>#N/A</v>
      </c>
      <c r="H54" s="289"/>
      <c r="I54" s="295" t="e">
        <f>VLOOKUP(I48,kreisregion!$B$3:$D$40,3,FALSE)</f>
        <v>#N/A</v>
      </c>
      <c r="J54" s="289"/>
      <c r="K54" s="295" t="e">
        <f>VLOOKUP(K48,kreisregion!$B$3:$D$40,3,FALSE)</f>
        <v>#N/A</v>
      </c>
      <c r="L54" s="196"/>
    </row>
    <row r="55" spans="1:12" ht="5.0999999999999996" customHeight="1" thickBot="1">
      <c r="A55" s="304"/>
      <c r="B55" s="291"/>
      <c r="C55" s="292"/>
      <c r="D55" s="289"/>
      <c r="E55" s="292"/>
      <c r="F55" s="289"/>
      <c r="G55" s="292"/>
      <c r="H55" s="289"/>
      <c r="I55" s="292"/>
      <c r="J55" s="289"/>
      <c r="K55" s="292"/>
      <c r="L55" s="196"/>
    </row>
    <row r="56" spans="1:12" ht="15" customHeight="1">
      <c r="A56" s="304"/>
      <c r="B56" s="290" t="s">
        <v>170</v>
      </c>
      <c r="C56" s="505"/>
      <c r="D56" s="289"/>
      <c r="E56" s="505"/>
      <c r="F56" s="289"/>
      <c r="G56" s="505"/>
      <c r="H56" s="289"/>
      <c r="I56" s="505"/>
      <c r="J56" s="289"/>
      <c r="K56" s="505"/>
      <c r="L56" s="196"/>
    </row>
    <row r="57" spans="1:12" ht="5.0999999999999996" customHeight="1">
      <c r="A57" s="304"/>
      <c r="B57" s="291"/>
      <c r="C57" s="506"/>
      <c r="D57" s="289"/>
      <c r="E57" s="506"/>
      <c r="F57" s="289"/>
      <c r="G57" s="506"/>
      <c r="H57" s="289"/>
      <c r="I57" s="506"/>
      <c r="J57" s="289"/>
      <c r="K57" s="506"/>
      <c r="L57" s="196"/>
    </row>
    <row r="58" spans="1:12" ht="15" customHeight="1">
      <c r="A58" s="304"/>
      <c r="B58" s="290" t="s">
        <v>43</v>
      </c>
      <c r="C58" s="507"/>
      <c r="D58" s="289"/>
      <c r="E58" s="507"/>
      <c r="F58" s="289"/>
      <c r="G58" s="507"/>
      <c r="H58" s="289"/>
      <c r="I58" s="507"/>
      <c r="J58" s="289"/>
      <c r="K58" s="507"/>
      <c r="L58" s="196"/>
    </row>
    <row r="59" spans="1:12" ht="5.0999999999999996" customHeight="1">
      <c r="A59" s="304"/>
      <c r="B59" s="291"/>
      <c r="C59" s="506"/>
      <c r="D59" s="289"/>
      <c r="E59" s="506"/>
      <c r="F59" s="289"/>
      <c r="G59" s="506"/>
      <c r="H59" s="289"/>
      <c r="I59" s="506"/>
      <c r="J59" s="289"/>
      <c r="K59" s="506"/>
      <c r="L59" s="196"/>
    </row>
    <row r="60" spans="1:12" ht="15" customHeight="1">
      <c r="B60" s="290" t="s">
        <v>179</v>
      </c>
      <c r="C60" s="507"/>
      <c r="D60" s="289"/>
      <c r="E60" s="507"/>
      <c r="F60" s="289"/>
      <c r="G60" s="507"/>
      <c r="H60" s="289"/>
      <c r="I60" s="507"/>
      <c r="J60" s="289"/>
      <c r="K60" s="507"/>
      <c r="L60" s="196"/>
    </row>
    <row r="61" spans="1:12" ht="5.0999999999999996" customHeight="1">
      <c r="B61" s="291"/>
      <c r="C61" s="506"/>
      <c r="D61" s="289"/>
      <c r="E61" s="506"/>
      <c r="F61" s="289"/>
      <c r="G61" s="506"/>
      <c r="H61" s="289"/>
      <c r="I61" s="506"/>
      <c r="J61" s="289"/>
      <c r="K61" s="506"/>
      <c r="L61" s="196"/>
    </row>
    <row r="62" spans="1:12" ht="15" customHeight="1">
      <c r="B62" s="290" t="s">
        <v>44</v>
      </c>
      <c r="C62" s="507"/>
      <c r="D62" s="289"/>
      <c r="E62" s="507"/>
      <c r="F62" s="289"/>
      <c r="G62" s="507"/>
      <c r="H62" s="289"/>
      <c r="I62" s="507"/>
      <c r="J62" s="289"/>
      <c r="K62" s="507"/>
      <c r="L62" s="196"/>
    </row>
    <row r="63" spans="1:12" ht="6.75" customHeight="1">
      <c r="A63" s="304"/>
      <c r="B63" s="290"/>
      <c r="C63" s="506"/>
      <c r="D63" s="289"/>
      <c r="E63" s="506"/>
      <c r="F63" s="289"/>
      <c r="G63" s="506"/>
      <c r="H63" s="289"/>
      <c r="I63" s="506"/>
      <c r="J63" s="289"/>
      <c r="K63" s="506"/>
      <c r="L63" s="196"/>
    </row>
    <row r="64" spans="1:12" ht="15" customHeight="1">
      <c r="A64" s="304"/>
      <c r="B64" s="290" t="s">
        <v>202</v>
      </c>
      <c r="C64" s="507"/>
      <c r="D64" s="289"/>
      <c r="E64" s="507"/>
      <c r="F64" s="289"/>
      <c r="G64" s="507"/>
      <c r="H64" s="289"/>
      <c r="I64" s="507"/>
      <c r="J64" s="289"/>
      <c r="K64" s="507"/>
      <c r="L64" s="196"/>
    </row>
    <row r="65" spans="2:12" ht="5.0999999999999996" customHeight="1">
      <c r="B65" s="291"/>
      <c r="C65" s="506"/>
      <c r="D65" s="289"/>
      <c r="E65" s="506"/>
      <c r="F65" s="289"/>
      <c r="G65" s="506"/>
      <c r="H65" s="289"/>
      <c r="I65" s="506"/>
      <c r="J65" s="289"/>
      <c r="K65" s="506"/>
      <c r="L65" s="196"/>
    </row>
    <row r="66" spans="2:12" ht="15" customHeight="1">
      <c r="B66" s="290" t="s">
        <v>45</v>
      </c>
      <c r="C66" s="507"/>
      <c r="D66" s="289"/>
      <c r="E66" s="507"/>
      <c r="F66" s="289"/>
      <c r="G66" s="507"/>
      <c r="H66" s="289"/>
      <c r="I66" s="507"/>
      <c r="J66" s="289"/>
      <c r="K66" s="507"/>
      <c r="L66" s="196"/>
    </row>
    <row r="67" spans="2:12" ht="5.0999999999999996" customHeight="1">
      <c r="B67" s="291"/>
      <c r="C67" s="506"/>
      <c r="D67" s="289"/>
      <c r="E67" s="506"/>
      <c r="F67" s="289"/>
      <c r="G67" s="506"/>
      <c r="H67" s="289"/>
      <c r="I67" s="506"/>
      <c r="J67" s="289"/>
      <c r="K67" s="506"/>
      <c r="L67" s="196"/>
    </row>
    <row r="68" spans="2:12" ht="15" customHeight="1" thickBot="1">
      <c r="B68" s="290" t="s">
        <v>46</v>
      </c>
      <c r="C68" s="508"/>
      <c r="D68" s="289"/>
      <c r="E68" s="508"/>
      <c r="F68" s="289"/>
      <c r="G68" s="508"/>
      <c r="H68" s="289"/>
      <c r="I68" s="508"/>
      <c r="J68" s="289"/>
      <c r="K68" s="508"/>
      <c r="L68" s="196"/>
    </row>
    <row r="69" spans="2:12" ht="6.7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8"/>
      <c r="L69" s="199"/>
    </row>
    <row r="70" spans="2:12" ht="7.5" customHeight="1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2:12"/>
    <row r="72" spans="2:12"/>
  </sheetData>
  <sheetProtection password="CD06" sheet="1"/>
  <mergeCells count="1">
    <mergeCell ref="B3:I3"/>
  </mergeCells>
  <phoneticPr fontId="87" type="noConversion"/>
  <printOptions horizontalCentered="1" verticalCentered="1"/>
  <pageMargins left="0.55118110236220474" right="0.35433070866141736" top="0.70866141732283472" bottom="0.55118110236220474" header="0.51181102362204722" footer="0.51181102362204722"/>
  <pageSetup paperSize="9" scale="69" orientation="landscape" r:id="rId1"/>
  <headerFooter alignWithMargins="0">
    <oddHeader>&amp;R&amp;"Arial,Fett"&amp;18&amp;A</oddHeader>
    <oddFooter>&amp;R&amp;8 2010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Q59"/>
  <sheetViews>
    <sheetView topLeftCell="A4" zoomScale="120" workbookViewId="0">
      <selection activeCell="M56" sqref="M56"/>
    </sheetView>
  </sheetViews>
  <sheetFormatPr baseColWidth="10" defaultColWidth="0" defaultRowHeight="12.75" zeroHeight="1"/>
  <cols>
    <col min="1" max="2" width="1.7109375" style="120" customWidth="1"/>
    <col min="3" max="3" width="4.42578125" style="6" customWidth="1"/>
    <col min="4" max="4" width="17.7109375" style="6" customWidth="1"/>
    <col min="5" max="5" width="31.140625" style="6" customWidth="1"/>
    <col min="6" max="6" width="2.7109375" style="6" customWidth="1"/>
    <col min="7" max="7" width="12.7109375" style="6" customWidth="1"/>
    <col min="8" max="8" width="1.7109375" style="6" customWidth="1"/>
    <col min="9" max="9" width="12.7109375" style="6" customWidth="1"/>
    <col min="10" max="10" width="1.7109375" style="6" customWidth="1"/>
    <col min="11" max="11" width="12.7109375" style="6" customWidth="1"/>
    <col min="12" max="12" width="1.7109375" style="6" customWidth="1"/>
    <col min="13" max="13" width="12.7109375" style="6" customWidth="1"/>
    <col min="14" max="14" width="2.7109375" style="6" customWidth="1"/>
    <col min="15" max="15" width="16.7109375" style="6" customWidth="1"/>
    <col min="16" max="16" width="2.7109375" style="6" customWidth="1"/>
    <col min="17" max="17" width="1.7109375" style="120" customWidth="1"/>
    <col min="18" max="16384" width="0" style="6" hidden="1"/>
  </cols>
  <sheetData>
    <row r="1" spans="2:17" s="120" customFormat="1" ht="9.9499999999999993" customHeight="1"/>
    <row r="2" spans="2:17" ht="9.9499999999999993" customHeight="1">
      <c r="B2" s="368"/>
      <c r="C2" s="336"/>
      <c r="D2" s="336"/>
      <c r="E2" s="337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284"/>
      <c r="Q2" s="370"/>
    </row>
    <row r="3" spans="2:17" ht="23.25" customHeight="1">
      <c r="B3" s="317"/>
      <c r="C3" s="387" t="s">
        <v>48</v>
      </c>
      <c r="D3" s="338"/>
      <c r="E3" s="339"/>
      <c r="F3" s="18"/>
      <c r="G3" s="338"/>
      <c r="H3" s="18"/>
      <c r="I3" s="340"/>
      <c r="J3" s="18"/>
      <c r="K3" s="338"/>
      <c r="L3" s="18"/>
      <c r="M3" s="338"/>
      <c r="N3" s="18"/>
      <c r="O3" s="338"/>
      <c r="P3" s="350"/>
      <c r="Q3" s="343"/>
    </row>
    <row r="4" spans="2:17" ht="23.25" customHeight="1">
      <c r="B4" s="317"/>
      <c r="C4" s="318"/>
      <c r="D4" s="338"/>
      <c r="E4" s="339"/>
      <c r="F4" s="18"/>
      <c r="G4" s="620" t="s">
        <v>259</v>
      </c>
      <c r="H4" s="618"/>
      <c r="I4" s="618"/>
      <c r="J4" s="618"/>
      <c r="K4" s="618"/>
      <c r="L4" s="618"/>
      <c r="M4" s="619"/>
      <c r="N4" s="18"/>
      <c r="O4" s="338"/>
      <c r="P4" s="350"/>
      <c r="Q4" s="343"/>
    </row>
    <row r="5" spans="2:17" ht="18.75">
      <c r="B5" s="341"/>
      <c r="C5" s="561" t="s">
        <v>49</v>
      </c>
      <c r="D5" s="59"/>
      <c r="E5" s="59"/>
      <c r="F5" s="11"/>
      <c r="G5" s="187" t="s">
        <v>227</v>
      </c>
      <c r="H5" s="188"/>
      <c r="I5" s="189" t="s">
        <v>228</v>
      </c>
      <c r="J5" s="188"/>
      <c r="K5" s="187" t="s">
        <v>229</v>
      </c>
      <c r="L5" s="188"/>
      <c r="M5" s="187" t="s">
        <v>226</v>
      </c>
      <c r="N5" s="11"/>
      <c r="O5" s="60" t="s">
        <v>14</v>
      </c>
      <c r="P5" s="351"/>
      <c r="Q5" s="344"/>
    </row>
    <row r="6" spans="2:17" ht="15.75" thickBot="1">
      <c r="B6" s="322"/>
      <c r="C6" s="61"/>
      <c r="D6" s="62"/>
      <c r="E6" s="62"/>
      <c r="F6" s="14"/>
      <c r="G6" s="63" t="s">
        <v>148</v>
      </c>
      <c r="H6" s="14"/>
      <c r="I6" s="63" t="s">
        <v>148</v>
      </c>
      <c r="J6" s="14"/>
      <c r="K6" s="63" t="s">
        <v>148</v>
      </c>
      <c r="L6" s="14"/>
      <c r="M6" s="63" t="s">
        <v>148</v>
      </c>
      <c r="N6" s="14"/>
      <c r="O6" s="64" t="s">
        <v>148</v>
      </c>
      <c r="P6" s="352"/>
      <c r="Q6" s="345"/>
    </row>
    <row r="7" spans="2:17" ht="16.5" thickBot="1">
      <c r="B7" s="317"/>
      <c r="C7" s="264"/>
      <c r="D7" s="22" t="s">
        <v>50</v>
      </c>
      <c r="E7" s="371"/>
      <c r="F7" s="18"/>
      <c r="G7" s="372"/>
      <c r="H7" s="18"/>
      <c r="I7" s="372"/>
      <c r="J7" s="18"/>
      <c r="K7" s="372"/>
      <c r="L7" s="18"/>
      <c r="M7" s="372"/>
      <c r="N7" s="18"/>
      <c r="O7" s="23" t="str">
        <f>IF(SUM(G7:M7)=0,"-",SUM(G7:M7))</f>
        <v>-</v>
      </c>
      <c r="P7" s="353"/>
      <c r="Q7" s="343"/>
    </row>
    <row r="8" spans="2:17" ht="5.0999999999999996" customHeight="1" thickBot="1">
      <c r="B8" s="325"/>
      <c r="C8" s="66"/>
      <c r="D8" s="67"/>
      <c r="E8" s="67"/>
      <c r="F8" s="3"/>
      <c r="G8" s="68"/>
      <c r="H8" s="3"/>
      <c r="I8" s="68"/>
      <c r="J8" s="3"/>
      <c r="K8" s="68"/>
      <c r="L8" s="3"/>
      <c r="M8" s="68"/>
      <c r="N8" s="3"/>
      <c r="O8" s="69"/>
      <c r="P8" s="354"/>
      <c r="Q8" s="346"/>
    </row>
    <row r="9" spans="2:17" ht="16.5" thickBot="1">
      <c r="B9" s="325"/>
      <c r="C9" s="264"/>
      <c r="D9" s="22" t="s">
        <v>50</v>
      </c>
      <c r="E9" s="371"/>
      <c r="F9" s="3"/>
      <c r="G9" s="372"/>
      <c r="H9" s="3"/>
      <c r="I9" s="372"/>
      <c r="J9" s="3"/>
      <c r="K9" s="372"/>
      <c r="L9" s="3"/>
      <c r="M9" s="372"/>
      <c r="N9" s="3"/>
      <c r="O9" s="23" t="str">
        <f>IF(SUM(G9:M9)=0,"-",SUM(G9:M9))</f>
        <v>-</v>
      </c>
      <c r="P9" s="353"/>
      <c r="Q9" s="346"/>
    </row>
    <row r="10" spans="2:17" ht="5.0999999999999996" customHeight="1" thickBot="1">
      <c r="B10" s="325"/>
      <c r="C10" s="66"/>
      <c r="D10" s="67"/>
      <c r="E10" s="67"/>
      <c r="F10" s="3"/>
      <c r="G10" s="68"/>
      <c r="H10" s="3"/>
      <c r="I10" s="68"/>
      <c r="J10" s="3"/>
      <c r="K10" s="68"/>
      <c r="L10" s="3"/>
      <c r="M10" s="68"/>
      <c r="N10" s="3"/>
      <c r="O10" s="69"/>
      <c r="P10" s="354"/>
      <c r="Q10" s="346"/>
    </row>
    <row r="11" spans="2:17" ht="16.5" thickBot="1">
      <c r="B11" s="325"/>
      <c r="C11" s="264"/>
      <c r="D11" s="22" t="s">
        <v>50</v>
      </c>
      <c r="E11" s="371"/>
      <c r="F11" s="3"/>
      <c r="G11" s="372"/>
      <c r="H11" s="3"/>
      <c r="I11" s="372"/>
      <c r="J11" s="3"/>
      <c r="K11" s="372"/>
      <c r="L11" s="3"/>
      <c r="M11" s="372"/>
      <c r="N11" s="3"/>
      <c r="O11" s="23" t="str">
        <f>IF(SUM(G11:M11)=0,"-",SUM(G11:M11))</f>
        <v>-</v>
      </c>
      <c r="P11" s="353"/>
      <c r="Q11" s="346"/>
    </row>
    <row r="12" spans="2:17" ht="5.0999999999999996" customHeight="1" thickBot="1">
      <c r="B12" s="325"/>
      <c r="C12" s="66"/>
      <c r="D12" s="67"/>
      <c r="E12" s="67"/>
      <c r="F12" s="3"/>
      <c r="G12" s="68"/>
      <c r="H12" s="3"/>
      <c r="I12" s="68"/>
      <c r="J12" s="3"/>
      <c r="K12" s="68"/>
      <c r="L12" s="3"/>
      <c r="M12" s="68"/>
      <c r="N12" s="3"/>
      <c r="O12" s="69"/>
      <c r="P12" s="354"/>
      <c r="Q12" s="346"/>
    </row>
    <row r="13" spans="2:17" ht="16.5" thickBot="1">
      <c r="B13" s="317"/>
      <c r="C13" s="264"/>
      <c r="D13" s="73" t="s">
        <v>231</v>
      </c>
      <c r="E13" s="371"/>
      <c r="F13" s="18"/>
      <c r="G13" s="372"/>
      <c r="H13" s="18"/>
      <c r="I13" s="372"/>
      <c r="J13" s="18"/>
      <c r="K13" s="372"/>
      <c r="L13" s="18"/>
      <c r="M13" s="372"/>
      <c r="N13" s="18"/>
      <c r="O13" s="23" t="str">
        <f>IF(SUM(G13:M13)=0,"-",SUM(G13:M13))</f>
        <v>-</v>
      </c>
      <c r="P13" s="353"/>
      <c r="Q13" s="343"/>
    </row>
    <row r="14" spans="2:17" ht="5.0999999999999996" customHeight="1" thickBot="1">
      <c r="B14" s="325"/>
      <c r="C14" s="66"/>
      <c r="D14" s="67"/>
      <c r="E14" s="67"/>
      <c r="F14" s="3"/>
      <c r="G14" s="68"/>
      <c r="H14" s="3"/>
      <c r="I14" s="68"/>
      <c r="J14" s="3"/>
      <c r="K14" s="68"/>
      <c r="L14" s="3"/>
      <c r="M14" s="68"/>
      <c r="N14" s="3"/>
      <c r="O14" s="69"/>
      <c r="P14" s="354"/>
      <c r="Q14" s="346"/>
    </row>
    <row r="15" spans="2:17" ht="16.5" thickBot="1">
      <c r="B15" s="325"/>
      <c r="C15" s="264"/>
      <c r="D15" s="73" t="s">
        <v>231</v>
      </c>
      <c r="E15" s="371"/>
      <c r="F15" s="3"/>
      <c r="G15" s="372"/>
      <c r="H15" s="3"/>
      <c r="I15" s="372"/>
      <c r="J15" s="3"/>
      <c r="K15" s="372"/>
      <c r="L15" s="3"/>
      <c r="M15" s="372"/>
      <c r="N15" s="3"/>
      <c r="O15" s="23" t="str">
        <f>IF(SUM(G15:M15)=0,"-",SUM(G15:M15))</f>
        <v>-</v>
      </c>
      <c r="P15" s="353"/>
      <c r="Q15" s="346"/>
    </row>
    <row r="16" spans="2:17" ht="5.0999999999999996" customHeight="1" thickBot="1">
      <c r="B16" s="325"/>
      <c r="C16" s="66"/>
      <c r="D16" s="67"/>
      <c r="E16" s="67"/>
      <c r="F16" s="3"/>
      <c r="G16" s="68"/>
      <c r="H16" s="3"/>
      <c r="I16" s="68"/>
      <c r="J16" s="3"/>
      <c r="K16" s="68"/>
      <c r="L16" s="3"/>
      <c r="M16" s="68"/>
      <c r="N16" s="3"/>
      <c r="O16" s="69"/>
      <c r="P16" s="354"/>
      <c r="Q16" s="346"/>
    </row>
    <row r="17" spans="2:17" ht="16.5" thickBot="1">
      <c r="B17" s="325"/>
      <c r="C17" s="264"/>
      <c r="D17" s="22" t="s">
        <v>231</v>
      </c>
      <c r="E17" s="371"/>
      <c r="F17" s="3"/>
      <c r="G17" s="372"/>
      <c r="H17" s="3"/>
      <c r="I17" s="372"/>
      <c r="J17" s="3"/>
      <c r="K17" s="372"/>
      <c r="L17" s="3"/>
      <c r="M17" s="372"/>
      <c r="N17" s="3"/>
      <c r="O17" s="23" t="str">
        <f>IF(SUM(G17:M17)=0,"-",SUM(G17:M17))</f>
        <v>-</v>
      </c>
      <c r="P17" s="353"/>
      <c r="Q17" s="346"/>
    </row>
    <row r="18" spans="2:17" ht="5.0999999999999996" customHeight="1">
      <c r="B18" s="325"/>
      <c r="C18" s="66"/>
      <c r="D18" s="67"/>
      <c r="E18" s="67"/>
      <c r="F18" s="3"/>
      <c r="G18" s="68"/>
      <c r="H18" s="3"/>
      <c r="I18" s="68"/>
      <c r="J18" s="3"/>
      <c r="K18" s="68"/>
      <c r="L18" s="3"/>
      <c r="M18" s="68"/>
      <c r="N18" s="3"/>
      <c r="O18" s="69"/>
      <c r="P18" s="354"/>
      <c r="Q18" s="346"/>
    </row>
    <row r="19" spans="2:17" ht="5.0999999999999996" customHeight="1" thickBot="1">
      <c r="B19" s="317"/>
      <c r="C19" s="70"/>
      <c r="D19" s="70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354"/>
      <c r="Q19" s="343"/>
    </row>
    <row r="20" spans="2:17" ht="16.5" thickBot="1">
      <c r="B20" s="317"/>
      <c r="C20" s="264"/>
      <c r="D20" s="73" t="s">
        <v>233</v>
      </c>
      <c r="E20" s="73"/>
      <c r="F20" s="18"/>
      <c r="G20" s="65" t="str">
        <f>IF(SUM(G7:G17)=0,"-",SUM(G7:G17))</f>
        <v>-</v>
      </c>
      <c r="H20" s="18"/>
      <c r="I20" s="65" t="str">
        <f>IF(SUM(I7:I17)=0,"-",SUM(I7:I17))</f>
        <v>-</v>
      </c>
      <c r="J20" s="18"/>
      <c r="K20" s="65" t="str">
        <f>IF(SUM(K7:K17)=0,"-",SUM(K7:K17))</f>
        <v>-</v>
      </c>
      <c r="L20" s="18"/>
      <c r="M20" s="65" t="str">
        <f>IF(SUM(M7:M17)=0,"-",SUM(M7:M17))</f>
        <v>-</v>
      </c>
      <c r="N20" s="18"/>
      <c r="O20" s="23">
        <f>IF(SUM(G20:M20)=SUM(O7:O19),SUM(G20:M20),"Falsch!!")</f>
        <v>0</v>
      </c>
      <c r="P20" s="353"/>
      <c r="Q20" s="343"/>
    </row>
    <row r="21" spans="2:17" ht="5.0999999999999996" customHeight="1" thickBot="1">
      <c r="B21" s="325"/>
      <c r="C21" s="66"/>
      <c r="D21" s="67"/>
      <c r="E21" s="67"/>
      <c r="F21" s="3"/>
      <c r="G21" s="68"/>
      <c r="H21" s="3"/>
      <c r="I21" s="68"/>
      <c r="J21" s="3"/>
      <c r="K21" s="68"/>
      <c r="L21" s="3"/>
      <c r="M21" s="68"/>
      <c r="N21" s="3"/>
      <c r="O21" s="69"/>
      <c r="P21" s="354"/>
      <c r="Q21" s="346"/>
    </row>
    <row r="22" spans="2:17" ht="16.5" thickBot="1">
      <c r="B22" s="317"/>
      <c r="C22" s="264"/>
      <c r="D22" s="625" t="s">
        <v>257</v>
      </c>
      <c r="E22" s="626"/>
      <c r="F22" s="18"/>
      <c r="G22" s="372"/>
      <c r="H22" s="18"/>
      <c r="I22" s="372"/>
      <c r="J22" s="18"/>
      <c r="K22" s="372"/>
      <c r="L22" s="18"/>
      <c r="M22" s="372"/>
      <c r="N22" s="18"/>
      <c r="O22" s="23" t="str">
        <f>IF(SUM(G22:M22)=0,"-",SUM(G22:M22))</f>
        <v>-</v>
      </c>
      <c r="P22" s="353"/>
      <c r="Q22" s="343"/>
    </row>
    <row r="23" spans="2:17" ht="5.0999999999999996" customHeight="1" thickBot="1">
      <c r="B23" s="325"/>
      <c r="C23" s="66"/>
      <c r="D23" s="67"/>
      <c r="E23" s="67"/>
      <c r="F23" s="3"/>
      <c r="G23" s="68"/>
      <c r="H23" s="3"/>
      <c r="I23" s="68"/>
      <c r="J23" s="3"/>
      <c r="K23" s="68"/>
      <c r="L23" s="3"/>
      <c r="M23" s="68"/>
      <c r="N23" s="3"/>
      <c r="O23" s="69"/>
      <c r="P23" s="354"/>
      <c r="Q23" s="346"/>
    </row>
    <row r="24" spans="2:17" ht="5.0999999999999996" customHeight="1" thickTop="1" thickBot="1">
      <c r="B24" s="325"/>
      <c r="C24" s="34"/>
      <c r="D24" s="34"/>
      <c r="E24" s="34"/>
      <c r="F24" s="35"/>
      <c r="G24" s="34"/>
      <c r="H24" s="35"/>
      <c r="I24" s="34"/>
      <c r="J24" s="35"/>
      <c r="K24" s="34"/>
      <c r="L24" s="35"/>
      <c r="M24" s="34"/>
      <c r="N24" s="34"/>
      <c r="O24" s="34"/>
      <c r="P24" s="355"/>
      <c r="Q24" s="347"/>
    </row>
    <row r="25" spans="2:17" ht="19.5" thickTop="1" thickBot="1">
      <c r="B25" s="325"/>
      <c r="C25" s="264"/>
      <c r="D25" s="74" t="s">
        <v>51</v>
      </c>
      <c r="E25" s="259"/>
      <c r="F25" s="3"/>
      <c r="G25" s="75" t="str">
        <f>IF(SUM(G20:G22)=0,"-",SUM(G20:G22))</f>
        <v>-</v>
      </c>
      <c r="H25" s="3"/>
      <c r="I25" s="75" t="str">
        <f>IF(SUM(I20:I22)=0,"-",SUM(I20:I22))</f>
        <v>-</v>
      </c>
      <c r="J25" s="3"/>
      <c r="K25" s="75" t="str">
        <f>IF(SUM(K20:K22)=0,"-",SUM(K20:K22))</f>
        <v>-</v>
      </c>
      <c r="L25" s="3"/>
      <c r="M25" s="75" t="str">
        <f>IF(SUM(M20:M22)=0,"-",SUM(M20:M22))</f>
        <v>-</v>
      </c>
      <c r="N25" s="3"/>
      <c r="O25" s="75">
        <f>IF(SUM(G25:M25)=SUM(O20:O22),SUM(G25:M25),"Falsch!!")</f>
        <v>0</v>
      </c>
      <c r="P25" s="356"/>
      <c r="Q25" s="347"/>
    </row>
    <row r="26" spans="2:17" ht="5.0999999999999996" customHeight="1" thickTop="1" thickBot="1">
      <c r="B26" s="325"/>
      <c r="C26" s="66"/>
      <c r="D26" s="67"/>
      <c r="E26" s="67"/>
      <c r="F26" s="3"/>
      <c r="G26" s="68"/>
      <c r="H26" s="3"/>
      <c r="I26" s="68"/>
      <c r="J26" s="3"/>
      <c r="K26" s="68"/>
      <c r="L26" s="3"/>
      <c r="M26" s="68"/>
      <c r="N26" s="3"/>
      <c r="O26" s="69"/>
      <c r="P26" s="354"/>
      <c r="Q26" s="346"/>
    </row>
    <row r="27" spans="2:17" ht="19.5" customHeight="1" thickTop="1">
      <c r="B27" s="325"/>
      <c r="C27" s="34"/>
      <c r="D27" s="34"/>
      <c r="E27" s="34"/>
      <c r="F27" s="35"/>
      <c r="G27" s="34"/>
      <c r="H27" s="35"/>
      <c r="I27" s="34"/>
      <c r="J27" s="35"/>
      <c r="K27" s="34"/>
      <c r="L27" s="35"/>
      <c r="M27" s="34"/>
      <c r="N27" s="34"/>
      <c r="O27" s="34"/>
      <c r="P27" s="355"/>
      <c r="Q27" s="347"/>
    </row>
    <row r="28" spans="2:17" ht="29.25" customHeight="1" thickBot="1">
      <c r="B28" s="342"/>
      <c r="C28" s="15" t="s">
        <v>52</v>
      </c>
      <c r="D28" s="76"/>
      <c r="E28" s="76"/>
      <c r="F28" s="18"/>
      <c r="G28" s="77"/>
      <c r="H28" s="18"/>
      <c r="I28" s="77"/>
      <c r="J28" s="18"/>
      <c r="K28" s="77"/>
      <c r="L28" s="18"/>
      <c r="M28" s="77"/>
      <c r="N28" s="18"/>
      <c r="O28" s="78"/>
      <c r="P28" s="357"/>
      <c r="Q28" s="347"/>
    </row>
    <row r="29" spans="2:17" ht="15.95" customHeight="1" thickBot="1">
      <c r="B29" s="317"/>
      <c r="C29" s="79" t="s">
        <v>53</v>
      </c>
      <c r="D29" s="73" t="s">
        <v>256</v>
      </c>
      <c r="E29" s="73"/>
      <c r="F29" s="18"/>
      <c r="G29" s="372"/>
      <c r="H29" s="18"/>
      <c r="I29" s="372"/>
      <c r="J29" s="18"/>
      <c r="K29" s="372"/>
      <c r="L29" s="18"/>
      <c r="M29" s="372"/>
      <c r="N29" s="18"/>
      <c r="O29" s="23" t="str">
        <f>IF(SUM(G29:M29)=0,"-",SUM(G29:M29))</f>
        <v>-</v>
      </c>
      <c r="P29" s="353"/>
      <c r="Q29" s="343"/>
    </row>
    <row r="30" spans="2:17" ht="5.0999999999999996" customHeight="1" thickBot="1">
      <c r="B30" s="325"/>
      <c r="C30" s="66"/>
      <c r="D30" s="67"/>
      <c r="E30" s="67"/>
      <c r="F30" s="3"/>
      <c r="G30" s="68"/>
      <c r="H30" s="3"/>
      <c r="I30" s="68"/>
      <c r="J30" s="3"/>
      <c r="K30" s="68"/>
      <c r="L30" s="3"/>
      <c r="M30" s="68"/>
      <c r="N30" s="3"/>
      <c r="O30" s="69"/>
      <c r="P30" s="354"/>
      <c r="Q30" s="346"/>
    </row>
    <row r="31" spans="2:17" ht="15.95" customHeight="1" thickBot="1">
      <c r="B31" s="317"/>
      <c r="C31" s="79" t="s">
        <v>53</v>
      </c>
      <c r="D31" s="73" t="s">
        <v>257</v>
      </c>
      <c r="E31" s="73"/>
      <c r="F31" s="18"/>
      <c r="G31" s="65">
        <f>G22</f>
        <v>0</v>
      </c>
      <c r="H31" s="18"/>
      <c r="I31" s="65">
        <f>I22</f>
        <v>0</v>
      </c>
      <c r="J31" s="18"/>
      <c r="K31" s="65">
        <f>K22</f>
        <v>0</v>
      </c>
      <c r="L31" s="18"/>
      <c r="M31" s="65">
        <f>M22</f>
        <v>0</v>
      </c>
      <c r="N31" s="18"/>
      <c r="O31" s="23">
        <f>SUM(G31:M31)</f>
        <v>0</v>
      </c>
      <c r="P31" s="353"/>
      <c r="Q31" s="343"/>
    </row>
    <row r="32" spans="2:17" ht="5.0999999999999996" customHeight="1" thickBot="1">
      <c r="B32" s="325"/>
      <c r="C32" s="66"/>
      <c r="D32" s="67"/>
      <c r="E32" s="67"/>
      <c r="F32" s="3"/>
      <c r="G32" s="68"/>
      <c r="H32" s="3"/>
      <c r="I32" s="68"/>
      <c r="J32" s="3"/>
      <c r="K32" s="68"/>
      <c r="L32" s="3"/>
      <c r="M32" s="68"/>
      <c r="N32" s="3"/>
      <c r="O32" s="69"/>
      <c r="P32" s="354"/>
      <c r="Q32" s="346"/>
    </row>
    <row r="33" spans="1:17" ht="15.95" customHeight="1" thickBot="1">
      <c r="B33" s="317"/>
      <c r="C33" s="79" t="s">
        <v>53</v>
      </c>
      <c r="D33" s="73" t="s">
        <v>258</v>
      </c>
      <c r="E33" s="73"/>
      <c r="F33" s="18"/>
      <c r="G33" s="372"/>
      <c r="H33" s="18"/>
      <c r="I33" s="372"/>
      <c r="J33" s="18"/>
      <c r="K33" s="372"/>
      <c r="L33" s="18"/>
      <c r="M33" s="372"/>
      <c r="N33" s="18"/>
      <c r="O33" s="23">
        <f>SUM(G33:M33)</f>
        <v>0</v>
      </c>
      <c r="P33" s="353"/>
      <c r="Q33" s="343"/>
    </row>
    <row r="34" spans="1:17" ht="5.0999999999999996" customHeight="1">
      <c r="B34" s="325"/>
      <c r="C34" s="66"/>
      <c r="D34" s="67"/>
      <c r="E34" s="67"/>
      <c r="F34" s="3"/>
      <c r="G34" s="68"/>
      <c r="H34" s="3"/>
      <c r="I34" s="68"/>
      <c r="J34" s="3"/>
      <c r="K34" s="68"/>
      <c r="L34" s="3"/>
      <c r="M34" s="68"/>
      <c r="N34" s="3"/>
      <c r="O34" s="69"/>
      <c r="P34" s="354"/>
      <c r="Q34" s="346"/>
    </row>
    <row r="35" spans="1:17" ht="5.0999999999999996" customHeight="1" thickBot="1">
      <c r="B35" s="317"/>
      <c r="C35" s="70"/>
      <c r="D35" s="70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354"/>
      <c r="Q35" s="343"/>
    </row>
    <row r="36" spans="1:17" ht="24.95" customHeight="1" thickTop="1" thickBot="1">
      <c r="B36" s="329"/>
      <c r="C36" s="80" t="s">
        <v>200</v>
      </c>
      <c r="D36" s="273"/>
      <c r="E36" s="80"/>
      <c r="F36" s="81"/>
      <c r="G36" s="38" t="str">
        <f>IF(ISTEXT(G25),"-",G25-SUM(G29:G33))</f>
        <v>-</v>
      </c>
      <c r="H36" s="81"/>
      <c r="I36" s="38" t="str">
        <f>IF(ISTEXT(I25),"-",I25-SUM(I29:I33))</f>
        <v>-</v>
      </c>
      <c r="J36" s="81"/>
      <c r="K36" s="38" t="str">
        <f>IF(ISTEXT(K25),"-",K25-SUM(K29:K33))</f>
        <v>-</v>
      </c>
      <c r="L36" s="81"/>
      <c r="M36" s="38" t="str">
        <f>IF(ISTEXT(M25),"-",M25-SUM(M29:M33))</f>
        <v>-</v>
      </c>
      <c r="N36" s="81"/>
      <c r="O36" s="38">
        <f>IF(SUM(G36:M36)=O25-SUM(O29:O33),SUM(G36:M36),"Falsch!!")</f>
        <v>0</v>
      </c>
      <c r="P36" s="358"/>
      <c r="Q36" s="348"/>
    </row>
    <row r="37" spans="1:17" ht="12.75" customHeight="1" thickTop="1">
      <c r="B37" s="359"/>
      <c r="C37" s="360"/>
      <c r="D37" s="361"/>
      <c r="E37" s="360"/>
      <c r="F37" s="362"/>
      <c r="G37" s="363"/>
      <c r="H37" s="362"/>
      <c r="I37" s="363"/>
      <c r="J37" s="362"/>
      <c r="K37" s="363"/>
      <c r="L37" s="362"/>
      <c r="M37" s="363"/>
      <c r="N37" s="362"/>
      <c r="O37" s="349" t="s">
        <v>232</v>
      </c>
      <c r="P37" s="364"/>
      <c r="Q37" s="348"/>
    </row>
    <row r="38" spans="1:17" s="120" customFormat="1" ht="9.75" customHeight="1"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P38" s="366"/>
      <c r="Q38" s="367"/>
    </row>
    <row r="39" spans="1:17" hidden="1"/>
    <row r="40" spans="1:17" hidden="1"/>
    <row r="41" spans="1:17" hidden="1"/>
    <row r="42" spans="1:17" customFormat="1" hidden="1">
      <c r="A42" s="369"/>
      <c r="B42" s="1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0"/>
    </row>
    <row r="43" spans="1:17" customFormat="1" hidden="1">
      <c r="A43" s="369"/>
      <c r="B43" s="12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0"/>
    </row>
    <row r="44" spans="1:17" customFormat="1" hidden="1">
      <c r="A44" s="369"/>
      <c r="B44" s="12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0"/>
    </row>
    <row r="45" spans="1:17" customFormat="1" hidden="1">
      <c r="A45" s="369"/>
      <c r="B45" s="12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0"/>
    </row>
    <row r="46" spans="1:17" hidden="1"/>
    <row r="47" spans="1:17" hidden="1"/>
    <row r="48" spans="1:17" hidden="1"/>
    <row r="49" hidden="1"/>
    <row r="50" hidden="1"/>
    <row r="51" hidden="1"/>
    <row r="52" hidden="1"/>
    <row r="53" hidden="1"/>
    <row r="54" hidden="1"/>
    <row r="55" hidden="1"/>
    <row r="56"/>
    <row r="57"/>
    <row r="58"/>
    <row r="59"/>
  </sheetData>
  <sheetProtection password="CD06" sheet="1"/>
  <mergeCells count="2">
    <mergeCell ref="G4:M4"/>
    <mergeCell ref="D22:E22"/>
  </mergeCells>
  <phoneticPr fontId="87" type="noConversion"/>
  <printOptions horizontalCentered="1" verticalCentered="1"/>
  <pageMargins left="0.56000000000000005" right="0.46" top="1.17" bottom="0.75" header="0.91" footer="0.51181102362204722"/>
  <pageSetup paperSize="9" scale="98" orientation="landscape" r:id="rId1"/>
  <headerFooter alignWithMargins="0">
    <oddHeader>&amp;R&amp;"Arial,Fett"&amp;14&amp;A</oddHeader>
    <oddFooter>&amp;R&amp;8 2010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E16384"/>
  <sheetViews>
    <sheetView workbookViewId="0">
      <pane ySplit="2" topLeftCell="A3" activePane="bottomLeft" state="frozen"/>
      <selection pane="bottomLeft" activeCell="C15" sqref="C15"/>
    </sheetView>
  </sheetViews>
  <sheetFormatPr baseColWidth="10" defaultColWidth="0" defaultRowHeight="12.75" zeroHeight="1"/>
  <cols>
    <col min="1" max="1" width="2.7109375" style="6" customWidth="1"/>
    <col min="2" max="2" width="8.85546875" style="6" customWidth="1"/>
    <col min="3" max="3" width="32.7109375" style="6" customWidth="1"/>
    <col min="4" max="4" width="24.28515625" style="6" customWidth="1"/>
    <col min="5" max="5" width="2.7109375" style="6" customWidth="1"/>
    <col min="6" max="16384" width="0" style="6" hidden="1"/>
  </cols>
  <sheetData>
    <row r="1" spans="1:5" ht="13.5" thickBot="1">
      <c r="A1" s="120"/>
      <c r="B1" s="120"/>
      <c r="C1" s="120"/>
      <c r="D1" s="120"/>
      <c r="E1" s="120"/>
    </row>
    <row r="2" spans="1:5" ht="19.5" thickBot="1">
      <c r="A2" s="120"/>
      <c r="B2" s="467" t="s">
        <v>54</v>
      </c>
      <c r="C2" s="468" t="s">
        <v>41</v>
      </c>
      <c r="D2" s="468" t="s">
        <v>42</v>
      </c>
      <c r="E2" s="120"/>
    </row>
    <row r="3" spans="1:5">
      <c r="A3" s="120"/>
      <c r="B3" s="464" t="s">
        <v>55</v>
      </c>
      <c r="C3" s="465" t="s">
        <v>56</v>
      </c>
      <c r="D3" s="466" t="s">
        <v>57</v>
      </c>
      <c r="E3" s="120"/>
    </row>
    <row r="4" spans="1:5">
      <c r="A4" s="120"/>
      <c r="B4" s="459" t="s">
        <v>58</v>
      </c>
      <c r="C4" s="458" t="s">
        <v>59</v>
      </c>
      <c r="D4" s="460" t="s">
        <v>60</v>
      </c>
      <c r="E4" s="120"/>
    </row>
    <row r="5" spans="1:5">
      <c r="A5" s="120"/>
      <c r="B5" s="459" t="s">
        <v>61</v>
      </c>
      <c r="C5" s="458" t="s">
        <v>62</v>
      </c>
      <c r="D5" s="460" t="s">
        <v>145</v>
      </c>
      <c r="E5" s="120"/>
    </row>
    <row r="6" spans="1:5">
      <c r="A6" s="120"/>
      <c r="B6" s="459" t="s">
        <v>63</v>
      </c>
      <c r="C6" s="458" t="s">
        <v>64</v>
      </c>
      <c r="D6" s="460" t="s">
        <v>65</v>
      </c>
      <c r="E6" s="120"/>
    </row>
    <row r="7" spans="1:5">
      <c r="A7" s="120"/>
      <c r="B7" s="459" t="s">
        <v>66</v>
      </c>
      <c r="C7" s="458" t="s">
        <v>67</v>
      </c>
      <c r="D7" s="460" t="s">
        <v>68</v>
      </c>
      <c r="E7" s="120"/>
    </row>
    <row r="8" spans="1:5">
      <c r="A8" s="120"/>
      <c r="B8" s="459" t="s">
        <v>69</v>
      </c>
      <c r="C8" s="458" t="s">
        <v>70</v>
      </c>
      <c r="D8" s="460" t="s">
        <v>71</v>
      </c>
      <c r="E8" s="120"/>
    </row>
    <row r="9" spans="1:5">
      <c r="A9" s="120"/>
      <c r="B9" s="459" t="s">
        <v>72</v>
      </c>
      <c r="C9" s="458" t="s">
        <v>73</v>
      </c>
      <c r="D9" s="460" t="s">
        <v>74</v>
      </c>
      <c r="E9" s="120"/>
    </row>
    <row r="10" spans="1:5">
      <c r="A10" s="120"/>
      <c r="B10" s="459" t="s">
        <v>75</v>
      </c>
      <c r="C10" s="458" t="s">
        <v>76</v>
      </c>
      <c r="D10" s="460" t="s">
        <v>145</v>
      </c>
      <c r="E10" s="120"/>
    </row>
    <row r="11" spans="1:5">
      <c r="A11" s="120"/>
      <c r="B11" s="459" t="s">
        <v>77</v>
      </c>
      <c r="C11" s="458" t="s">
        <v>78</v>
      </c>
      <c r="D11" s="460" t="s">
        <v>71</v>
      </c>
      <c r="E11" s="120"/>
    </row>
    <row r="12" spans="1:5">
      <c r="A12" s="120"/>
      <c r="B12" s="459" t="s">
        <v>79</v>
      </c>
      <c r="C12" s="458" t="s">
        <v>80</v>
      </c>
      <c r="D12" s="460" t="s">
        <v>81</v>
      </c>
      <c r="E12" s="120"/>
    </row>
    <row r="13" spans="1:5">
      <c r="A13" s="120"/>
      <c r="B13" s="459" t="s">
        <v>82</v>
      </c>
      <c r="C13" s="458" t="s">
        <v>83</v>
      </c>
      <c r="D13" s="460" t="s">
        <v>84</v>
      </c>
      <c r="E13" s="120"/>
    </row>
    <row r="14" spans="1:5">
      <c r="A14" s="120"/>
      <c r="B14" s="459" t="s">
        <v>85</v>
      </c>
      <c r="C14" s="458" t="s">
        <v>86</v>
      </c>
      <c r="D14" s="460" t="s">
        <v>145</v>
      </c>
      <c r="E14" s="120"/>
    </row>
    <row r="15" spans="1:5">
      <c r="A15" s="120"/>
      <c r="B15" s="459" t="s">
        <v>87</v>
      </c>
      <c r="C15" s="458" t="s">
        <v>88</v>
      </c>
      <c r="D15" s="460" t="s">
        <v>89</v>
      </c>
      <c r="E15" s="120"/>
    </row>
    <row r="16" spans="1:5">
      <c r="A16" s="120"/>
      <c r="B16" s="459" t="s">
        <v>90</v>
      </c>
      <c r="C16" s="458" t="s">
        <v>91</v>
      </c>
      <c r="D16" s="460" t="s">
        <v>57</v>
      </c>
      <c r="E16" s="120"/>
    </row>
    <row r="17" spans="1:5">
      <c r="A17" s="120"/>
      <c r="B17" s="459" t="s">
        <v>92</v>
      </c>
      <c r="C17" s="458" t="s">
        <v>93</v>
      </c>
      <c r="D17" s="460" t="s">
        <v>94</v>
      </c>
      <c r="E17" s="120"/>
    </row>
    <row r="18" spans="1:5">
      <c r="A18" s="120"/>
      <c r="B18" s="459" t="s">
        <v>95</v>
      </c>
      <c r="C18" s="458" t="s">
        <v>96</v>
      </c>
      <c r="D18" s="460" t="s">
        <v>60</v>
      </c>
      <c r="E18" s="120"/>
    </row>
    <row r="19" spans="1:5">
      <c r="A19" s="120"/>
      <c r="B19" s="459" t="s">
        <v>97</v>
      </c>
      <c r="C19" s="458" t="s">
        <v>98</v>
      </c>
      <c r="D19" s="460" t="s">
        <v>99</v>
      </c>
      <c r="E19" s="120"/>
    </row>
    <row r="20" spans="1:5">
      <c r="A20" s="120"/>
      <c r="B20" s="459" t="s">
        <v>100</v>
      </c>
      <c r="C20" s="458" t="s">
        <v>101</v>
      </c>
      <c r="D20" s="460" t="s">
        <v>94</v>
      </c>
      <c r="E20" s="120"/>
    </row>
    <row r="21" spans="1:5">
      <c r="A21" s="120"/>
      <c r="B21" s="459" t="s">
        <v>102</v>
      </c>
      <c r="C21" s="458" t="s">
        <v>103</v>
      </c>
      <c r="D21" s="460" t="s">
        <v>145</v>
      </c>
      <c r="E21" s="120"/>
    </row>
    <row r="22" spans="1:5">
      <c r="A22" s="120"/>
      <c r="B22" s="459" t="s">
        <v>104</v>
      </c>
      <c r="C22" s="458" t="s">
        <v>105</v>
      </c>
      <c r="D22" s="460" t="s">
        <v>99</v>
      </c>
      <c r="E22" s="120"/>
    </row>
    <row r="23" spans="1:5">
      <c r="A23" s="120"/>
      <c r="B23" s="459" t="s">
        <v>106</v>
      </c>
      <c r="C23" s="458" t="s">
        <v>107</v>
      </c>
      <c r="D23" s="460" t="s">
        <v>89</v>
      </c>
      <c r="E23" s="120"/>
    </row>
    <row r="24" spans="1:5">
      <c r="A24" s="120"/>
      <c r="B24" s="459" t="s">
        <v>108</v>
      </c>
      <c r="C24" s="458" t="s">
        <v>109</v>
      </c>
      <c r="D24" s="460" t="s">
        <v>89</v>
      </c>
      <c r="E24" s="120"/>
    </row>
    <row r="25" spans="1:5">
      <c r="A25" s="120"/>
      <c r="B25" s="459" t="s">
        <v>110</v>
      </c>
      <c r="C25" s="458" t="s">
        <v>111</v>
      </c>
      <c r="D25" s="460" t="s">
        <v>84</v>
      </c>
      <c r="E25" s="120"/>
    </row>
    <row r="26" spans="1:5">
      <c r="A26" s="120"/>
      <c r="B26" s="459" t="s">
        <v>112</v>
      </c>
      <c r="C26" s="458" t="s">
        <v>113</v>
      </c>
      <c r="D26" s="460" t="s">
        <v>71</v>
      </c>
      <c r="E26" s="120"/>
    </row>
    <row r="27" spans="1:5">
      <c r="A27" s="120"/>
      <c r="B27" s="459" t="s">
        <v>114</v>
      </c>
      <c r="C27" s="458" t="s">
        <v>115</v>
      </c>
      <c r="D27" s="460" t="s">
        <v>74</v>
      </c>
      <c r="E27" s="120"/>
    </row>
    <row r="28" spans="1:5">
      <c r="A28" s="120"/>
      <c r="B28" s="459" t="s">
        <v>116</v>
      </c>
      <c r="C28" s="458" t="s">
        <v>117</v>
      </c>
      <c r="D28" s="460" t="s">
        <v>68</v>
      </c>
      <c r="E28" s="120"/>
    </row>
    <row r="29" spans="1:5">
      <c r="A29" s="120"/>
      <c r="B29" s="459" t="s">
        <v>118</v>
      </c>
      <c r="C29" s="458" t="s">
        <v>119</v>
      </c>
      <c r="D29" s="460" t="s">
        <v>81</v>
      </c>
      <c r="E29" s="120"/>
    </row>
    <row r="30" spans="1:5">
      <c r="A30" s="120"/>
      <c r="B30" s="459" t="s">
        <v>120</v>
      </c>
      <c r="C30" s="458" t="s">
        <v>121</v>
      </c>
      <c r="D30" s="460" t="s">
        <v>146</v>
      </c>
      <c r="E30" s="120"/>
    </row>
    <row r="31" spans="1:5">
      <c r="A31" s="120"/>
      <c r="B31" s="459" t="s">
        <v>122</v>
      </c>
      <c r="C31" s="458" t="s">
        <v>123</v>
      </c>
      <c r="D31" s="460" t="s">
        <v>145</v>
      </c>
      <c r="E31" s="120"/>
    </row>
    <row r="32" spans="1:5">
      <c r="A32" s="120"/>
      <c r="B32" s="459" t="s">
        <v>124</v>
      </c>
      <c r="C32" s="458" t="s">
        <v>125</v>
      </c>
      <c r="D32" s="460" t="s">
        <v>94</v>
      </c>
      <c r="E32" s="120"/>
    </row>
    <row r="33" spans="1:5">
      <c r="A33" s="120"/>
      <c r="B33" s="459" t="s">
        <v>126</v>
      </c>
      <c r="C33" s="458" t="s">
        <v>127</v>
      </c>
      <c r="D33" s="460" t="s">
        <v>81</v>
      </c>
      <c r="E33" s="120"/>
    </row>
    <row r="34" spans="1:5">
      <c r="A34" s="120"/>
      <c r="B34" s="459" t="s">
        <v>128</v>
      </c>
      <c r="C34" s="458" t="s">
        <v>129</v>
      </c>
      <c r="D34" s="460" t="s">
        <v>94</v>
      </c>
      <c r="E34" s="120"/>
    </row>
    <row r="35" spans="1:5">
      <c r="A35" s="120"/>
      <c r="B35" s="459" t="s">
        <v>130</v>
      </c>
      <c r="C35" s="458" t="s">
        <v>131</v>
      </c>
      <c r="D35" s="460" t="s">
        <v>68</v>
      </c>
      <c r="E35" s="120"/>
    </row>
    <row r="36" spans="1:5">
      <c r="A36" s="120"/>
      <c r="B36" s="459" t="s">
        <v>132</v>
      </c>
      <c r="C36" s="458" t="s">
        <v>133</v>
      </c>
      <c r="D36" s="460" t="s">
        <v>146</v>
      </c>
      <c r="E36" s="120"/>
    </row>
    <row r="37" spans="1:5">
      <c r="A37" s="120"/>
      <c r="B37" s="459" t="s">
        <v>134</v>
      </c>
      <c r="C37" s="458" t="s">
        <v>135</v>
      </c>
      <c r="D37" s="460" t="s">
        <v>65</v>
      </c>
      <c r="E37" s="120"/>
    </row>
    <row r="38" spans="1:5">
      <c r="A38" s="120"/>
      <c r="B38" s="459" t="s">
        <v>136</v>
      </c>
      <c r="C38" s="458" t="s">
        <v>137</v>
      </c>
      <c r="D38" s="460" t="s">
        <v>146</v>
      </c>
      <c r="E38" s="120"/>
    </row>
    <row r="39" spans="1:5">
      <c r="A39" s="120"/>
      <c r="B39" s="459" t="s">
        <v>138</v>
      </c>
      <c r="C39" s="458" t="s">
        <v>139</v>
      </c>
      <c r="D39" s="460" t="s">
        <v>145</v>
      </c>
      <c r="E39" s="120"/>
    </row>
    <row r="40" spans="1:5" ht="13.5" thickBot="1">
      <c r="A40" s="120"/>
      <c r="B40" s="461" t="s">
        <v>140</v>
      </c>
      <c r="C40" s="462" t="s">
        <v>141</v>
      </c>
      <c r="D40" s="463" t="s">
        <v>99</v>
      </c>
      <c r="E40" s="120"/>
    </row>
    <row r="41" spans="1:5">
      <c r="A41" s="120"/>
      <c r="B41" s="120"/>
      <c r="C41" s="120"/>
      <c r="D41" s="120"/>
      <c r="E41" s="120"/>
    </row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</sheetData>
  <phoneticPr fontId="87" type="noConversion"/>
  <printOptions horizontalCentered="1"/>
  <pageMargins left="0.95" right="0.5" top="0.98425196850393704" bottom="0.98425196850393704" header="0.51181102362204722" footer="0.51181102362204722"/>
  <pageSetup paperSize="9" scale="120" orientation="portrait" r:id="rId1"/>
  <headerFooter alignWithMargins="0">
    <oddHeader>&amp;A</oddHeader>
    <oddFooter>&amp;R&amp;8 04/2010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O53"/>
  <sheetViews>
    <sheetView topLeftCell="A22" zoomScale="75" zoomScaleNormal="50" workbookViewId="0">
      <selection activeCell="D25" sqref="D25:G25"/>
    </sheetView>
  </sheetViews>
  <sheetFormatPr baseColWidth="10" defaultColWidth="0" defaultRowHeight="12.75" zeroHeight="1"/>
  <cols>
    <col min="1" max="2" width="2.7109375" customWidth="1"/>
    <col min="3" max="3" width="5.7109375" customWidth="1"/>
    <col min="4" max="4" width="20.7109375" customWidth="1"/>
    <col min="5" max="5" width="1.7109375" customWidth="1"/>
    <col min="6" max="6" width="22.7109375" customWidth="1"/>
    <col min="7" max="7" width="15.7109375" customWidth="1"/>
    <col min="8" max="8" width="4.7109375" customWidth="1"/>
    <col min="9" max="9" width="30.28515625" customWidth="1"/>
    <col min="10" max="10" width="14.28515625" customWidth="1"/>
    <col min="11" max="11" width="14.85546875" customWidth="1"/>
    <col min="12" max="12" width="8.42578125" customWidth="1"/>
    <col min="13" max="13" width="4.28515625" customWidth="1"/>
    <col min="14" max="15" width="2.7109375" customWidth="1"/>
  </cols>
  <sheetData>
    <row r="1" spans="1:15" s="6" customFormat="1" ht="9.9499999999999993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1.95" customHeight="1">
      <c r="A2" s="82"/>
      <c r="B2" s="88"/>
      <c r="C2" s="117" t="s">
        <v>197</v>
      </c>
      <c r="D2" s="117"/>
      <c r="E2" s="89"/>
      <c r="F2" s="89"/>
      <c r="G2" s="89"/>
      <c r="H2" s="89"/>
      <c r="I2" s="89"/>
      <c r="J2" s="89"/>
      <c r="K2" s="89"/>
      <c r="L2" s="89"/>
      <c r="M2" s="89"/>
      <c r="N2" s="90"/>
      <c r="O2" s="82"/>
    </row>
    <row r="3" spans="1:15" s="6" customFormat="1" ht="21.95" customHeight="1" thickBot="1">
      <c r="A3" s="83"/>
      <c r="B3" s="91"/>
      <c r="C3" s="471"/>
      <c r="D3" s="472" t="s">
        <v>8</v>
      </c>
      <c r="E3" s="473"/>
      <c r="F3" s="473"/>
      <c r="G3" s="474"/>
      <c r="H3" s="473"/>
      <c r="I3" s="473"/>
      <c r="J3" s="473"/>
      <c r="K3" s="473"/>
      <c r="L3" s="473"/>
      <c r="M3" s="475"/>
      <c r="N3" s="92"/>
      <c r="O3" s="83"/>
    </row>
    <row r="4" spans="1:15" s="6" customFormat="1" ht="24.95" customHeight="1" thickBot="1">
      <c r="A4" s="84"/>
      <c r="B4" s="91"/>
      <c r="C4" s="476"/>
      <c r="D4" s="604"/>
      <c r="E4" s="605"/>
      <c r="F4" s="605"/>
      <c r="G4" s="605"/>
      <c r="H4" s="605"/>
      <c r="I4" s="605"/>
      <c r="J4" s="605"/>
      <c r="K4" s="605"/>
      <c r="L4" s="606"/>
      <c r="M4" s="477"/>
      <c r="N4" s="93"/>
      <c r="O4" s="84"/>
    </row>
    <row r="5" spans="1:15" s="6" customFormat="1" ht="21.95" customHeight="1" thickBot="1">
      <c r="A5" s="84"/>
      <c r="B5" s="91"/>
      <c r="C5" s="478"/>
      <c r="D5" s="472" t="s">
        <v>3</v>
      </c>
      <c r="E5" s="479"/>
      <c r="F5" s="479"/>
      <c r="G5" s="479"/>
      <c r="H5" s="479"/>
      <c r="I5" s="479"/>
      <c r="J5" s="479"/>
      <c r="K5" s="479"/>
      <c r="L5" s="479"/>
      <c r="M5" s="480"/>
      <c r="N5" s="92"/>
      <c r="O5" s="84"/>
    </row>
    <row r="6" spans="1:15" s="6" customFormat="1" ht="24.95" customHeight="1" thickBot="1">
      <c r="A6" s="84"/>
      <c r="B6" s="95"/>
      <c r="C6" s="481"/>
      <c r="D6" s="604"/>
      <c r="E6" s="605"/>
      <c r="F6" s="605"/>
      <c r="G6" s="605"/>
      <c r="H6" s="605"/>
      <c r="I6" s="605"/>
      <c r="J6" s="605"/>
      <c r="K6" s="605"/>
      <c r="L6" s="606"/>
      <c r="M6" s="477"/>
      <c r="N6" s="93"/>
      <c r="O6" s="84"/>
    </row>
    <row r="7" spans="1:15" s="6" customFormat="1" ht="21.95" customHeight="1" thickBot="1">
      <c r="A7" s="82"/>
      <c r="B7" s="91"/>
      <c r="C7" s="482"/>
      <c r="D7" s="479"/>
      <c r="E7" s="479"/>
      <c r="F7" s="479"/>
      <c r="G7" s="472" t="s">
        <v>4</v>
      </c>
      <c r="H7" s="479"/>
      <c r="I7" s="472" t="s">
        <v>5</v>
      </c>
      <c r="J7" s="479"/>
      <c r="K7" s="479"/>
      <c r="L7" s="479"/>
      <c r="M7" s="480"/>
      <c r="N7" s="92"/>
      <c r="O7" s="82"/>
    </row>
    <row r="8" spans="1:15" s="6" customFormat="1" ht="24.95" customHeight="1" thickBot="1">
      <c r="A8" s="82"/>
      <c r="B8" s="95"/>
      <c r="C8" s="483"/>
      <c r="D8" s="484"/>
      <c r="E8" s="484"/>
      <c r="F8" s="484"/>
      <c r="G8" s="572"/>
      <c r="H8" s="573"/>
      <c r="I8" s="604"/>
      <c r="J8" s="605"/>
      <c r="K8" s="605"/>
      <c r="L8" s="606"/>
      <c r="M8" s="485"/>
      <c r="N8" s="99"/>
      <c r="O8" s="82"/>
    </row>
    <row r="9" spans="1:15" s="6" customFormat="1" ht="21.95" customHeight="1" thickBot="1">
      <c r="A9" s="82"/>
      <c r="B9" s="91"/>
      <c r="C9" s="478"/>
      <c r="D9" s="472" t="s">
        <v>6</v>
      </c>
      <c r="E9" s="486"/>
      <c r="F9" s="486"/>
      <c r="G9" s="472" t="s">
        <v>4</v>
      </c>
      <c r="H9" s="486"/>
      <c r="I9" s="472" t="s">
        <v>5</v>
      </c>
      <c r="J9" s="486"/>
      <c r="K9" s="486"/>
      <c r="L9" s="486"/>
      <c r="M9" s="487"/>
      <c r="N9" s="101"/>
      <c r="O9" s="82"/>
    </row>
    <row r="10" spans="1:15" s="6" customFormat="1" ht="24.95" customHeight="1" thickBot="1">
      <c r="A10" s="82"/>
      <c r="B10" s="95"/>
      <c r="C10" s="481"/>
      <c r="D10" s="594"/>
      <c r="E10" s="595"/>
      <c r="F10" s="596"/>
      <c r="G10" s="572"/>
      <c r="H10" s="573"/>
      <c r="I10" s="607" t="str">
        <f>IF(ISTEXT(I8),I8," ")</f>
        <v xml:space="preserve"> </v>
      </c>
      <c r="J10" s="607"/>
      <c r="K10" s="607"/>
      <c r="L10" s="608"/>
      <c r="M10" s="485"/>
      <c r="N10" s="99"/>
      <c r="O10" s="82"/>
    </row>
    <row r="11" spans="1:15" s="6" customFormat="1" ht="21.95" customHeight="1">
      <c r="A11" s="82"/>
      <c r="B11" s="102"/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90"/>
      <c r="N11" s="104"/>
      <c r="O11" s="82"/>
    </row>
    <row r="12" spans="1:15" s="6" customFormat="1" ht="50.1" customHeight="1" thickBot="1">
      <c r="A12" s="82"/>
      <c r="B12" s="105"/>
      <c r="C12" s="87" t="s">
        <v>9</v>
      </c>
      <c r="D12" s="100"/>
      <c r="E12" s="100"/>
      <c r="F12" s="100"/>
      <c r="G12" s="100"/>
      <c r="H12" s="100"/>
      <c r="I12" s="100"/>
      <c r="J12" s="87" t="s">
        <v>7</v>
      </c>
      <c r="K12" s="106"/>
      <c r="L12" s="100"/>
      <c r="M12" s="100"/>
      <c r="N12" s="101"/>
      <c r="O12" s="82"/>
    </row>
    <row r="13" spans="1:15" s="6" customFormat="1" ht="24.95" customHeight="1" thickBot="1">
      <c r="A13" s="82"/>
      <c r="B13" s="96"/>
      <c r="C13" s="569"/>
      <c r="D13" s="570"/>
      <c r="E13" s="570"/>
      <c r="F13" s="570"/>
      <c r="G13" s="570"/>
      <c r="H13" s="571"/>
      <c r="I13" s="98"/>
      <c r="J13" s="597"/>
      <c r="K13" s="598"/>
      <c r="L13" s="598"/>
      <c r="M13" s="599"/>
      <c r="N13" s="99"/>
      <c r="O13" s="82"/>
    </row>
    <row r="14" spans="1:15" s="6" customFormat="1" ht="21.95" customHeight="1" thickBot="1">
      <c r="A14" s="82"/>
      <c r="B14" s="96"/>
      <c r="C14" s="107"/>
      <c r="D14" s="108"/>
      <c r="E14" s="108"/>
      <c r="F14" s="108"/>
      <c r="G14" s="108"/>
      <c r="H14" s="108"/>
      <c r="I14" s="98"/>
      <c r="J14" s="87" t="s">
        <v>238</v>
      </c>
      <c r="K14" s="108"/>
      <c r="L14" s="108"/>
      <c r="M14" s="108"/>
      <c r="N14" s="99"/>
      <c r="O14" s="82"/>
    </row>
    <row r="15" spans="1:15" s="6" customFormat="1" ht="24.95" customHeight="1" thickBot="1">
      <c r="A15" s="82"/>
      <c r="B15" s="96"/>
      <c r="C15" s="107"/>
      <c r="D15" s="108"/>
      <c r="E15" s="108"/>
      <c r="F15" s="108"/>
      <c r="G15" s="108"/>
      <c r="H15" s="108"/>
      <c r="I15" s="98"/>
      <c r="J15" s="597"/>
      <c r="K15" s="598"/>
      <c r="L15" s="598"/>
      <c r="M15" s="599"/>
      <c r="N15" s="99"/>
      <c r="O15" s="82"/>
    </row>
    <row r="16" spans="1:15" s="6" customFormat="1" ht="50.1" customHeight="1">
      <c r="A16" s="85"/>
      <c r="B16" s="109"/>
      <c r="C16" s="110" t="s">
        <v>10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85"/>
    </row>
    <row r="17" spans="1:15" s="6" customFormat="1" ht="21.95" customHeight="1" thickBot="1">
      <c r="A17" s="84"/>
      <c r="B17" s="105"/>
      <c r="C17" s="87" t="s">
        <v>144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84"/>
    </row>
    <row r="18" spans="1:15" s="6" customFormat="1" ht="24.95" customHeight="1" thickBot="1">
      <c r="A18" s="83"/>
      <c r="B18" s="96"/>
      <c r="C18" s="569"/>
      <c r="D18" s="570"/>
      <c r="E18" s="570"/>
      <c r="F18" s="570"/>
      <c r="G18" s="570"/>
      <c r="H18" s="570"/>
      <c r="I18" s="570"/>
      <c r="J18" s="570"/>
      <c r="K18" s="570"/>
      <c r="L18" s="570"/>
      <c r="M18" s="571"/>
      <c r="N18" s="99"/>
      <c r="O18" s="83"/>
    </row>
    <row r="19" spans="1:15" s="6" customFormat="1" ht="21.95" customHeight="1" thickBot="1">
      <c r="A19" s="84"/>
      <c r="B19" s="105"/>
      <c r="C19" s="100" t="s">
        <v>240</v>
      </c>
      <c r="D19" s="87"/>
      <c r="E19" s="100"/>
      <c r="F19" s="100"/>
      <c r="G19" s="100"/>
      <c r="H19" s="100"/>
      <c r="I19" s="106"/>
      <c r="J19" s="87" t="s">
        <v>241</v>
      </c>
      <c r="K19" s="106"/>
      <c r="L19" s="100"/>
      <c r="M19" s="100"/>
      <c r="N19" s="101"/>
      <c r="O19" s="84"/>
    </row>
    <row r="20" spans="1:15" s="6" customFormat="1" ht="24.95" customHeight="1" thickBot="1">
      <c r="A20" s="86"/>
      <c r="B20" s="96"/>
      <c r="C20" s="594"/>
      <c r="D20" s="595"/>
      <c r="E20" s="595"/>
      <c r="F20" s="595"/>
      <c r="G20" s="596"/>
      <c r="H20" s="98"/>
      <c r="I20" s="594"/>
      <c r="J20" s="595"/>
      <c r="K20" s="595"/>
      <c r="L20" s="595"/>
      <c r="M20" s="596"/>
      <c r="N20" s="99"/>
      <c r="O20" s="86"/>
    </row>
    <row r="21" spans="1:15" s="6" customFormat="1" ht="21.95" customHeight="1" thickBot="1">
      <c r="A21" s="84"/>
      <c r="B21" s="97"/>
      <c r="C21" s="87" t="s">
        <v>11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2"/>
      <c r="O21" s="84"/>
    </row>
    <row r="22" spans="1:15" s="6" customFormat="1" ht="24.95" customHeight="1" thickBot="1">
      <c r="A22" s="84"/>
      <c r="B22" s="96"/>
      <c r="C22" s="604"/>
      <c r="D22" s="605"/>
      <c r="E22" s="605"/>
      <c r="F22" s="605"/>
      <c r="G22" s="605"/>
      <c r="H22" s="605"/>
      <c r="I22" s="605"/>
      <c r="J22" s="605"/>
      <c r="K22" s="605"/>
      <c r="L22" s="605"/>
      <c r="M22" s="606"/>
      <c r="N22" s="99"/>
      <c r="O22" s="84"/>
    </row>
    <row r="23" spans="1:15" s="6" customFormat="1" ht="36.75" customHeight="1">
      <c r="A23" s="82"/>
      <c r="B23" s="113"/>
      <c r="C23" s="219" t="s">
        <v>12</v>
      </c>
      <c r="D23" s="174"/>
      <c r="E23" s="174"/>
      <c r="F23" s="174"/>
      <c r="G23" s="174"/>
      <c r="H23" s="174"/>
      <c r="I23" s="174"/>
      <c r="J23" s="174"/>
      <c r="K23" s="174"/>
      <c r="L23" s="219"/>
      <c r="M23" s="114"/>
      <c r="N23" s="115"/>
      <c r="O23" s="82"/>
    </row>
    <row r="24" spans="1:15" s="6" customFormat="1" ht="21.95" customHeight="1">
      <c r="A24" s="86"/>
      <c r="B24" s="105"/>
      <c r="C24" s="207"/>
      <c r="D24" s="174" t="s">
        <v>242</v>
      </c>
      <c r="E24" s="207"/>
      <c r="F24" s="207"/>
      <c r="G24" s="207"/>
      <c r="H24" s="174" t="s">
        <v>171</v>
      </c>
      <c r="I24" s="207"/>
      <c r="J24" s="174" t="s">
        <v>172</v>
      </c>
      <c r="K24" s="206"/>
      <c r="L24" s="220" t="s">
        <v>177</v>
      </c>
      <c r="M24" s="116"/>
      <c r="N24" s="101"/>
      <c r="O24" s="86"/>
    </row>
    <row r="25" spans="1:15" s="6" customFormat="1" ht="30" customHeight="1">
      <c r="A25" s="82"/>
      <c r="B25" s="109"/>
      <c r="C25" s="208">
        <v>1</v>
      </c>
      <c r="D25" s="602"/>
      <c r="E25" s="609"/>
      <c r="F25" s="609"/>
      <c r="G25" s="610"/>
      <c r="H25" s="602"/>
      <c r="I25" s="611"/>
      <c r="J25" s="209"/>
      <c r="K25" s="210"/>
      <c r="L25" s="211"/>
      <c r="M25" s="111"/>
      <c r="N25" s="112"/>
      <c r="O25" s="82"/>
    </row>
    <row r="26" spans="1:15" s="6" customFormat="1" ht="30" customHeight="1">
      <c r="A26" s="82"/>
      <c r="B26" s="109"/>
      <c r="C26" s="208">
        <v>2</v>
      </c>
      <c r="D26" s="602"/>
      <c r="E26" s="609"/>
      <c r="F26" s="609"/>
      <c r="G26" s="610"/>
      <c r="H26" s="602"/>
      <c r="I26" s="611"/>
      <c r="J26" s="209"/>
      <c r="K26" s="210"/>
      <c r="L26" s="211"/>
      <c r="M26" s="111"/>
      <c r="N26" s="112"/>
      <c r="O26" s="82"/>
    </row>
    <row r="27" spans="1:15" s="6" customFormat="1" ht="30" customHeight="1">
      <c r="A27" s="82"/>
      <c r="B27" s="109"/>
      <c r="C27" s="208">
        <v>3</v>
      </c>
      <c r="D27" s="602"/>
      <c r="E27" s="609"/>
      <c r="F27" s="609"/>
      <c r="G27" s="610"/>
      <c r="H27" s="602"/>
      <c r="I27" s="611"/>
      <c r="J27" s="209"/>
      <c r="K27" s="210"/>
      <c r="L27" s="211"/>
      <c r="M27" s="111"/>
      <c r="N27" s="112"/>
      <c r="O27" s="82"/>
    </row>
    <row r="28" spans="1:15" s="6" customFormat="1" ht="30" customHeight="1">
      <c r="A28" s="82"/>
      <c r="B28" s="109"/>
      <c r="C28" s="208">
        <v>4</v>
      </c>
      <c r="D28" s="602"/>
      <c r="E28" s="609"/>
      <c r="F28" s="609"/>
      <c r="G28" s="610"/>
      <c r="H28" s="602"/>
      <c r="I28" s="611"/>
      <c r="J28" s="209"/>
      <c r="K28" s="210"/>
      <c r="L28" s="211"/>
      <c r="M28" s="111"/>
      <c r="N28" s="112"/>
      <c r="O28" s="82"/>
    </row>
    <row r="29" spans="1:15" s="6" customFormat="1" ht="30" customHeight="1">
      <c r="A29" s="82"/>
      <c r="B29" s="109"/>
      <c r="C29" s="208">
        <v>5</v>
      </c>
      <c r="D29" s="602"/>
      <c r="E29" s="609"/>
      <c r="F29" s="609"/>
      <c r="G29" s="610"/>
      <c r="H29" s="602"/>
      <c r="I29" s="611"/>
      <c r="J29" s="209"/>
      <c r="K29" s="210"/>
      <c r="L29" s="211"/>
      <c r="M29" s="111"/>
      <c r="N29" s="112"/>
      <c r="O29" s="82"/>
    </row>
    <row r="30" spans="1:15" s="6" customFormat="1" ht="30" customHeight="1">
      <c r="A30" s="82"/>
      <c r="B30" s="109"/>
      <c r="C30" s="207"/>
      <c r="D30" s="212" t="s">
        <v>173</v>
      </c>
      <c r="E30" s="213"/>
      <c r="F30" s="213"/>
      <c r="G30" s="213"/>
      <c r="H30" s="212" t="s">
        <v>174</v>
      </c>
      <c r="I30" s="214"/>
      <c r="J30" s="214"/>
      <c r="K30" s="215"/>
      <c r="L30" s="216"/>
      <c r="M30" s="111"/>
      <c r="N30" s="112"/>
      <c r="O30" s="82"/>
    </row>
    <row r="31" spans="1:15" s="6" customFormat="1" ht="30" customHeight="1">
      <c r="A31" s="82"/>
      <c r="B31" s="109"/>
      <c r="C31" s="208">
        <v>1</v>
      </c>
      <c r="D31" s="600"/>
      <c r="E31" s="601"/>
      <c r="F31" s="601"/>
      <c r="G31" s="601"/>
      <c r="H31" s="602"/>
      <c r="I31" s="603"/>
      <c r="J31" s="214"/>
      <c r="K31" s="210"/>
      <c r="L31" s="211"/>
      <c r="M31" s="111"/>
      <c r="N31" s="112"/>
      <c r="O31" s="82"/>
    </row>
    <row r="32" spans="1:15" s="6" customFormat="1" ht="30" customHeight="1">
      <c r="A32" s="82"/>
      <c r="B32" s="109"/>
      <c r="C32" s="208">
        <v>2</v>
      </c>
      <c r="D32" s="600"/>
      <c r="E32" s="601"/>
      <c r="F32" s="601"/>
      <c r="G32" s="601"/>
      <c r="H32" s="602"/>
      <c r="I32" s="603"/>
      <c r="J32" s="214"/>
      <c r="K32" s="210"/>
      <c r="L32" s="211"/>
      <c r="M32" s="111"/>
      <c r="N32" s="112"/>
      <c r="O32" s="82"/>
    </row>
    <row r="33" spans="1:15" s="6" customFormat="1" ht="30" customHeight="1">
      <c r="A33" s="82"/>
      <c r="B33" s="109"/>
      <c r="C33" s="208">
        <v>3</v>
      </c>
      <c r="D33" s="600"/>
      <c r="E33" s="601"/>
      <c r="F33" s="601"/>
      <c r="G33" s="601"/>
      <c r="H33" s="602"/>
      <c r="I33" s="603"/>
      <c r="J33" s="214"/>
      <c r="K33" s="210"/>
      <c r="L33" s="211"/>
      <c r="M33" s="111"/>
      <c r="N33" s="112"/>
      <c r="O33" s="82"/>
    </row>
    <row r="34" spans="1:15" s="6" customFormat="1" ht="30" customHeight="1">
      <c r="A34" s="82"/>
      <c r="B34" s="109"/>
      <c r="C34" s="208">
        <v>4</v>
      </c>
      <c r="D34" s="600"/>
      <c r="E34" s="601"/>
      <c r="F34" s="601"/>
      <c r="G34" s="601"/>
      <c r="H34" s="602"/>
      <c r="I34" s="603"/>
      <c r="J34" s="214"/>
      <c r="K34" s="210"/>
      <c r="L34" s="211"/>
      <c r="M34" s="111"/>
      <c r="N34" s="112"/>
      <c r="O34" s="82"/>
    </row>
    <row r="35" spans="1:15" s="6" customFormat="1" ht="30" customHeight="1">
      <c r="A35" s="82"/>
      <c r="B35" s="109"/>
      <c r="C35" s="208">
        <v>5</v>
      </c>
      <c r="D35" s="600"/>
      <c r="E35" s="601"/>
      <c r="F35" s="601"/>
      <c r="G35" s="601"/>
      <c r="H35" s="602"/>
      <c r="I35" s="603"/>
      <c r="J35" s="214"/>
      <c r="K35" s="210"/>
      <c r="L35" s="211"/>
      <c r="M35" s="111"/>
      <c r="N35" s="112"/>
      <c r="O35" s="82"/>
    </row>
    <row r="36" spans="1:15" s="6" customFormat="1" ht="30" customHeight="1">
      <c r="A36" s="82"/>
      <c r="B36" s="109"/>
      <c r="C36" s="208">
        <v>6</v>
      </c>
      <c r="D36" s="600"/>
      <c r="E36" s="601"/>
      <c r="F36" s="601"/>
      <c r="G36" s="601"/>
      <c r="H36" s="602"/>
      <c r="I36" s="603"/>
      <c r="J36" s="214"/>
      <c r="K36" s="210"/>
      <c r="L36" s="211"/>
      <c r="M36" s="111"/>
      <c r="N36" s="112"/>
      <c r="O36" s="82"/>
    </row>
    <row r="37" spans="1:15" s="6" customFormat="1" ht="30" customHeight="1">
      <c r="A37" s="82"/>
      <c r="B37" s="109"/>
      <c r="C37" s="208">
        <v>7</v>
      </c>
      <c r="D37" s="600"/>
      <c r="E37" s="601"/>
      <c r="F37" s="601"/>
      <c r="G37" s="601"/>
      <c r="H37" s="602"/>
      <c r="I37" s="603"/>
      <c r="J37" s="214"/>
      <c r="K37" s="210"/>
      <c r="L37" s="211"/>
      <c r="M37" s="111"/>
      <c r="N37" s="112"/>
      <c r="O37" s="82"/>
    </row>
    <row r="38" spans="1:15" s="6" customFormat="1" ht="28.5" customHeight="1">
      <c r="A38" s="82"/>
      <c r="B38" s="109"/>
      <c r="C38" s="208">
        <v>8</v>
      </c>
      <c r="D38" s="600"/>
      <c r="E38" s="601"/>
      <c r="F38" s="601"/>
      <c r="G38" s="601"/>
      <c r="H38" s="602"/>
      <c r="I38" s="603"/>
      <c r="J38" s="214"/>
      <c r="K38" s="210"/>
      <c r="L38" s="211"/>
      <c r="M38" s="111"/>
      <c r="N38" s="112"/>
      <c r="O38" s="82"/>
    </row>
    <row r="39" spans="1:15" s="6" customFormat="1" ht="30" customHeight="1">
      <c r="A39" s="82"/>
      <c r="B39" s="109"/>
      <c r="C39" s="208">
        <v>9</v>
      </c>
      <c r="D39" s="600"/>
      <c r="E39" s="601"/>
      <c r="F39" s="601"/>
      <c r="G39" s="601"/>
      <c r="H39" s="602"/>
      <c r="I39" s="603"/>
      <c r="J39" s="214"/>
      <c r="K39" s="210"/>
      <c r="L39" s="211"/>
      <c r="M39" s="111"/>
      <c r="N39" s="112"/>
      <c r="O39" s="82"/>
    </row>
    <row r="40" spans="1:15" s="6" customFormat="1" ht="28.5" customHeight="1">
      <c r="A40" s="82"/>
      <c r="B40" s="109"/>
      <c r="C40" s="208">
        <v>10</v>
      </c>
      <c r="D40" s="600"/>
      <c r="E40" s="601"/>
      <c r="F40" s="601"/>
      <c r="G40" s="601"/>
      <c r="H40" s="602"/>
      <c r="I40" s="603"/>
      <c r="J40" s="214"/>
      <c r="K40" s="210"/>
      <c r="L40" s="211"/>
      <c r="M40" s="111"/>
      <c r="N40" s="112"/>
      <c r="O40" s="82"/>
    </row>
    <row r="41" spans="1:15" s="6" customFormat="1" ht="28.5" customHeight="1">
      <c r="A41" s="82"/>
      <c r="B41" s="109"/>
      <c r="C41" s="208">
        <v>11</v>
      </c>
      <c r="D41" s="600"/>
      <c r="E41" s="601"/>
      <c r="F41" s="601"/>
      <c r="G41" s="601"/>
      <c r="H41" s="602"/>
      <c r="I41" s="603"/>
      <c r="J41" s="214"/>
      <c r="K41" s="210"/>
      <c r="L41" s="211"/>
      <c r="M41" s="111"/>
      <c r="N41" s="112"/>
      <c r="O41" s="82"/>
    </row>
    <row r="42" spans="1:15" s="6" customFormat="1" ht="28.5" customHeight="1">
      <c r="A42" s="82"/>
      <c r="B42" s="109"/>
      <c r="C42" s="208">
        <v>12</v>
      </c>
      <c r="D42" s="600"/>
      <c r="E42" s="601"/>
      <c r="F42" s="601"/>
      <c r="G42" s="601"/>
      <c r="H42" s="602"/>
      <c r="I42" s="603"/>
      <c r="J42" s="214"/>
      <c r="K42" s="210"/>
      <c r="L42" s="211"/>
      <c r="M42" s="111"/>
      <c r="N42" s="112"/>
      <c r="O42" s="82"/>
    </row>
    <row r="43" spans="1:15" s="6" customFormat="1" ht="28.5" customHeight="1">
      <c r="A43" s="82"/>
      <c r="B43" s="109"/>
      <c r="C43" s="208">
        <v>13</v>
      </c>
      <c r="D43" s="600"/>
      <c r="E43" s="601"/>
      <c r="F43" s="601"/>
      <c r="G43" s="601"/>
      <c r="H43" s="602"/>
      <c r="I43" s="603"/>
      <c r="J43" s="214"/>
      <c r="K43" s="210"/>
      <c r="L43" s="211"/>
      <c r="M43" s="111"/>
      <c r="N43" s="112"/>
      <c r="O43" s="82"/>
    </row>
    <row r="44" spans="1:15" s="6" customFormat="1" ht="28.5" customHeight="1">
      <c r="A44" s="82"/>
      <c r="B44" s="109"/>
      <c r="C44" s="208">
        <v>14</v>
      </c>
      <c r="D44" s="600"/>
      <c r="E44" s="601"/>
      <c r="F44" s="601"/>
      <c r="G44" s="601"/>
      <c r="H44" s="602"/>
      <c r="I44" s="603"/>
      <c r="J44" s="214"/>
      <c r="K44" s="210"/>
      <c r="L44" s="211"/>
      <c r="M44" s="111"/>
      <c r="N44" s="112"/>
      <c r="O44" s="82"/>
    </row>
    <row r="45" spans="1:15" s="6" customFormat="1" ht="28.5" customHeight="1">
      <c r="A45" s="82"/>
      <c r="B45" s="109"/>
      <c r="C45" s="208">
        <v>15</v>
      </c>
      <c r="D45" s="600"/>
      <c r="E45" s="601"/>
      <c r="F45" s="601"/>
      <c r="G45" s="601"/>
      <c r="H45" s="602"/>
      <c r="I45" s="603"/>
      <c r="J45" s="214"/>
      <c r="K45" s="210"/>
      <c r="L45" s="211"/>
      <c r="M45" s="111"/>
      <c r="N45" s="112"/>
      <c r="O45" s="82"/>
    </row>
    <row r="46" spans="1:15" s="6" customFormat="1" ht="12.75" customHeight="1">
      <c r="A46" s="82"/>
      <c r="B46" s="109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111"/>
      <c r="N46" s="112"/>
      <c r="O46" s="82"/>
    </row>
    <row r="47" spans="1:15" s="6" customFormat="1" ht="21.75" customHeight="1">
      <c r="A47" s="82"/>
      <c r="B47" s="109"/>
      <c r="C47" s="217"/>
      <c r="D47" s="218"/>
      <c r="E47" s="217"/>
      <c r="F47" s="218"/>
      <c r="G47" s="228" t="s">
        <v>175</v>
      </c>
      <c r="H47" s="229"/>
      <c r="I47" s="229" t="s">
        <v>176</v>
      </c>
      <c r="J47" s="229"/>
      <c r="K47" s="229" t="s">
        <v>221</v>
      </c>
      <c r="L47" s="221"/>
      <c r="M47" s="222"/>
      <c r="N47" s="223"/>
      <c r="O47" s="82"/>
    </row>
    <row r="48" spans="1:15" s="6" customFormat="1" ht="15" customHeight="1">
      <c r="A48" s="82"/>
      <c r="B48" s="109"/>
      <c r="C48" s="217"/>
      <c r="D48" s="218"/>
      <c r="E48" s="217"/>
      <c r="F48" s="207"/>
      <c r="G48" s="230"/>
      <c r="H48" s="231"/>
      <c r="I48" s="231" t="s">
        <v>220</v>
      </c>
      <c r="J48" s="232"/>
      <c r="K48" s="231" t="s">
        <v>222</v>
      </c>
      <c r="L48" s="224"/>
      <c r="M48" s="225"/>
      <c r="N48" s="226"/>
      <c r="O48" s="82"/>
    </row>
    <row r="49" spans="1:15" s="6" customFormat="1" ht="21.95" customHeight="1">
      <c r="A49" s="82"/>
      <c r="B49" s="118"/>
      <c r="C49" s="119"/>
      <c r="D49" s="119"/>
      <c r="E49" s="103"/>
      <c r="F49" s="103"/>
      <c r="G49" s="227"/>
      <c r="H49" s="103"/>
      <c r="I49" s="103"/>
      <c r="J49" s="103"/>
      <c r="K49" s="103"/>
      <c r="L49" s="103"/>
      <c r="M49" s="103"/>
      <c r="N49" s="203" t="s">
        <v>230</v>
      </c>
      <c r="O49" s="82"/>
    </row>
    <row r="50" spans="1:15" s="6" customFormat="1" ht="9.9499999999999993" customHeight="1">
      <c r="A50" s="82"/>
      <c r="B50" s="82"/>
      <c r="J50" s="82"/>
      <c r="K50" s="82"/>
      <c r="L50" s="82"/>
      <c r="M50" s="82"/>
      <c r="N50" s="82"/>
      <c r="O50" s="82"/>
    </row>
    <row r="51" spans="1:15" hidden="1"/>
    <row r="52" spans="1:15" hidden="1"/>
    <row r="53" spans="1:15" hidden="1"/>
  </sheetData>
  <mergeCells count="54">
    <mergeCell ref="D36:G36"/>
    <mergeCell ref="H36:I36"/>
    <mergeCell ref="D34:G34"/>
    <mergeCell ref="H34:I34"/>
    <mergeCell ref="D35:G35"/>
    <mergeCell ref="H35:I35"/>
    <mergeCell ref="D32:G32"/>
    <mergeCell ref="H32:I32"/>
    <mergeCell ref="D33:G33"/>
    <mergeCell ref="H33:I33"/>
    <mergeCell ref="D28:G28"/>
    <mergeCell ref="H28:I28"/>
    <mergeCell ref="D31:G31"/>
    <mergeCell ref="H31:I31"/>
    <mergeCell ref="D29:G29"/>
    <mergeCell ref="H29:I29"/>
    <mergeCell ref="D45:G45"/>
    <mergeCell ref="H45:I45"/>
    <mergeCell ref="D39:G39"/>
    <mergeCell ref="H39:I39"/>
    <mergeCell ref="D43:G43"/>
    <mergeCell ref="H43:I43"/>
    <mergeCell ref="D40:G40"/>
    <mergeCell ref="H40:I40"/>
    <mergeCell ref="J15:M15"/>
    <mergeCell ref="C18:M18"/>
    <mergeCell ref="C22:M22"/>
    <mergeCell ref="C20:G20"/>
    <mergeCell ref="J13:M13"/>
    <mergeCell ref="D44:G44"/>
    <mergeCell ref="H44:I44"/>
    <mergeCell ref="H25:I25"/>
    <mergeCell ref="D26:G26"/>
    <mergeCell ref="H26:I26"/>
    <mergeCell ref="G10:H10"/>
    <mergeCell ref="D10:F10"/>
    <mergeCell ref="D41:G41"/>
    <mergeCell ref="H41:I41"/>
    <mergeCell ref="D42:G42"/>
    <mergeCell ref="H42:I42"/>
    <mergeCell ref="C13:H13"/>
    <mergeCell ref="D27:G27"/>
    <mergeCell ref="H27:I27"/>
    <mergeCell ref="D25:G25"/>
    <mergeCell ref="D37:G37"/>
    <mergeCell ref="H37:I37"/>
    <mergeCell ref="D38:G38"/>
    <mergeCell ref="H38:I38"/>
    <mergeCell ref="I20:M20"/>
    <mergeCell ref="D4:L4"/>
    <mergeCell ref="D6:L6"/>
    <mergeCell ref="I8:L8"/>
    <mergeCell ref="I10:L10"/>
    <mergeCell ref="G8:H8"/>
  </mergeCells>
  <phoneticPr fontId="87" type="noConversion"/>
  <pageMargins left="0.47244094488188981" right="0" top="0.39370078740157483" bottom="0.19685039370078741" header="0.11811023622047245" footer="0.11811023622047245"/>
  <pageSetup paperSize="9" scale="60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T29"/>
  <sheetViews>
    <sheetView topLeftCell="A4" zoomScale="75" workbookViewId="0">
      <selection activeCell="C27" sqref="C27"/>
    </sheetView>
  </sheetViews>
  <sheetFormatPr baseColWidth="10" defaultColWidth="0" defaultRowHeight="12.75" zeroHeight="1"/>
  <cols>
    <col min="1" max="1" width="2.7109375" style="138" customWidth="1"/>
    <col min="2" max="2" width="101" style="138" customWidth="1"/>
    <col min="3" max="3" width="2.7109375" style="138" customWidth="1"/>
    <col min="4" max="4" width="4" style="305" customWidth="1"/>
    <col min="5" max="7" width="9.140625" style="138" hidden="1" customWidth="1"/>
    <col min="8" max="254" width="11.42578125" style="138" hidden="1" customWidth="1"/>
    <col min="255" max="16384" width="0" style="138" hidden="1"/>
  </cols>
  <sheetData>
    <row r="1" spans="1:4" ht="15.75">
      <c r="A1" s="502"/>
      <c r="B1" s="503" t="s">
        <v>161</v>
      </c>
      <c r="C1" s="504"/>
      <c r="D1" s="146"/>
    </row>
    <row r="2" spans="1:4" ht="18.75" customHeight="1" thickBot="1">
      <c r="A2" s="144"/>
      <c r="B2" s="146"/>
      <c r="C2" s="159"/>
      <c r="D2" s="146"/>
    </row>
    <row r="3" spans="1:4" ht="35.1" customHeight="1">
      <c r="A3" s="144"/>
      <c r="B3" s="491"/>
      <c r="C3" s="159"/>
      <c r="D3" s="146"/>
    </row>
    <row r="4" spans="1:4" ht="35.1" customHeight="1">
      <c r="A4" s="144"/>
      <c r="B4" s="492"/>
      <c r="C4" s="159"/>
      <c r="D4" s="146"/>
    </row>
    <row r="5" spans="1:4" ht="35.1" customHeight="1">
      <c r="A5" s="144"/>
      <c r="B5" s="493"/>
      <c r="C5" s="159"/>
      <c r="D5" s="146"/>
    </row>
    <row r="6" spans="1:4" ht="35.1" customHeight="1">
      <c r="A6" s="144"/>
      <c r="B6" s="493"/>
      <c r="C6" s="159"/>
      <c r="D6" s="146"/>
    </row>
    <row r="7" spans="1:4" ht="35.1" customHeight="1">
      <c r="A7" s="144"/>
      <c r="B7" s="493"/>
      <c r="C7" s="159"/>
      <c r="D7" s="146"/>
    </row>
    <row r="8" spans="1:4" ht="35.1" customHeight="1">
      <c r="A8" s="144"/>
      <c r="B8" s="493"/>
      <c r="C8" s="159"/>
      <c r="D8" s="146"/>
    </row>
    <row r="9" spans="1:4" ht="35.1" customHeight="1">
      <c r="A9" s="144"/>
      <c r="B9" s="493"/>
      <c r="C9" s="159"/>
      <c r="D9" s="146"/>
    </row>
    <row r="10" spans="1:4" ht="35.1" customHeight="1">
      <c r="A10" s="144"/>
      <c r="B10" s="493"/>
      <c r="C10" s="159"/>
      <c r="D10" s="146"/>
    </row>
    <row r="11" spans="1:4" ht="35.1" customHeight="1">
      <c r="A11" s="144"/>
      <c r="B11" s="493"/>
      <c r="C11" s="159"/>
      <c r="D11" s="146"/>
    </row>
    <row r="12" spans="1:4" ht="35.1" customHeight="1">
      <c r="A12" s="144"/>
      <c r="B12" s="493"/>
      <c r="C12" s="159"/>
      <c r="D12" s="146"/>
    </row>
    <row r="13" spans="1:4" ht="35.1" customHeight="1">
      <c r="A13" s="144"/>
      <c r="B13" s="493"/>
      <c r="C13" s="159"/>
      <c r="D13" s="146"/>
    </row>
    <row r="14" spans="1:4" ht="35.1" customHeight="1">
      <c r="A14" s="144"/>
      <c r="B14" s="493"/>
      <c r="C14" s="159"/>
      <c r="D14" s="146"/>
    </row>
    <row r="15" spans="1:4" ht="15" customHeight="1">
      <c r="A15" s="144"/>
      <c r="B15" s="493"/>
      <c r="C15" s="159"/>
      <c r="D15" s="146"/>
    </row>
    <row r="16" spans="1:4" ht="15" customHeight="1">
      <c r="A16" s="144"/>
      <c r="B16" s="493"/>
      <c r="C16" s="159"/>
      <c r="D16" s="146"/>
    </row>
    <row r="17" spans="1:4" ht="15" customHeight="1">
      <c r="A17" s="144"/>
      <c r="B17" s="493"/>
      <c r="C17" s="159"/>
      <c r="D17" s="146"/>
    </row>
    <row r="18" spans="1:4" ht="15" customHeight="1">
      <c r="A18" s="144"/>
      <c r="B18" s="493"/>
      <c r="C18" s="159"/>
      <c r="D18" s="146"/>
    </row>
    <row r="19" spans="1:4" ht="15" customHeight="1">
      <c r="A19" s="144"/>
      <c r="B19" s="493"/>
      <c r="C19" s="159"/>
      <c r="D19" s="146"/>
    </row>
    <row r="20" spans="1:4" ht="15" customHeight="1">
      <c r="A20" s="144"/>
      <c r="B20" s="493"/>
      <c r="C20" s="159"/>
      <c r="D20" s="146"/>
    </row>
    <row r="21" spans="1:4" ht="15" customHeight="1">
      <c r="A21" s="144"/>
      <c r="B21" s="493"/>
      <c r="C21" s="159"/>
      <c r="D21" s="146"/>
    </row>
    <row r="22" spans="1:4" ht="15" customHeight="1">
      <c r="A22" s="144"/>
      <c r="B22" s="493"/>
      <c r="C22" s="159"/>
      <c r="D22" s="146"/>
    </row>
    <row r="23" spans="1:4" ht="259.5" customHeight="1" thickBot="1">
      <c r="A23" s="144"/>
      <c r="B23" s="494"/>
      <c r="C23" s="159"/>
      <c r="D23" s="146"/>
    </row>
    <row r="24" spans="1:4" ht="15" hidden="1" customHeight="1">
      <c r="A24" s="144"/>
      <c r="B24" s="144"/>
      <c r="C24" s="159"/>
      <c r="D24" s="146"/>
    </row>
    <row r="25" spans="1:4" ht="39.75" customHeight="1">
      <c r="A25" s="144"/>
      <c r="B25" s="495"/>
      <c r="C25" s="159"/>
      <c r="D25" s="146"/>
    </row>
    <row r="26" spans="1:4" s="166" customFormat="1" ht="27.75" customHeight="1">
      <c r="A26" s="496"/>
      <c r="B26" s="548"/>
      <c r="C26" s="497"/>
      <c r="D26" s="498"/>
    </row>
    <row r="27" spans="1:4" ht="20.25" customHeight="1">
      <c r="A27" s="157"/>
      <c r="B27" s="499"/>
      <c r="C27" s="500" t="s">
        <v>219</v>
      </c>
      <c r="D27" s="501"/>
    </row>
    <row r="28" spans="1:4" s="305" customFormat="1">
      <c r="A28" s="167"/>
      <c r="B28" s="167"/>
      <c r="C28" s="167"/>
      <c r="D28" s="167"/>
    </row>
    <row r="29" spans="1:4" hidden="1"/>
  </sheetData>
  <phoneticPr fontId="87" type="noConversion"/>
  <printOptions horizontalCentered="1" verticalCentered="1"/>
  <pageMargins left="0.47244094488188981" right="0.19685039370078741" top="0.39370078740157483" bottom="0.19685039370078741" header="0" footer="0.11811023622047245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O88"/>
  <sheetViews>
    <sheetView topLeftCell="A16" zoomScale="75" workbookViewId="0">
      <selection activeCell="L60" sqref="L60"/>
    </sheetView>
  </sheetViews>
  <sheetFormatPr baseColWidth="10" defaultColWidth="0" defaultRowHeight="12.75" zeroHeight="1"/>
  <cols>
    <col min="1" max="1" width="7.28515625" style="138" customWidth="1"/>
    <col min="2" max="2" width="4" style="138" customWidth="1"/>
    <col min="3" max="3" width="2.5703125" style="138" customWidth="1"/>
    <col min="4" max="4" width="8.85546875" style="138" customWidth="1"/>
    <col min="5" max="5" width="11.28515625" style="138" customWidth="1"/>
    <col min="6" max="6" width="6.28515625" style="138" customWidth="1"/>
    <col min="7" max="7" width="6" style="138" customWidth="1"/>
    <col min="8" max="8" width="10.5703125" style="138" customWidth="1"/>
    <col min="9" max="9" width="6.42578125" style="138" customWidth="1"/>
    <col min="10" max="10" width="4" style="138" customWidth="1"/>
    <col min="11" max="11" width="2.7109375" style="138" customWidth="1"/>
    <col min="12" max="12" width="21.5703125" style="138" customWidth="1"/>
    <col min="13" max="13" width="2.28515625" style="138" customWidth="1"/>
    <col min="14" max="14" width="2.5703125" style="138" customWidth="1"/>
    <col min="15" max="15" width="21.42578125" style="138" customWidth="1"/>
    <col min="16" max="16" width="3.7109375" style="138" customWidth="1"/>
    <col min="17" max="16384" width="0" style="138" hidden="1"/>
  </cols>
  <sheetData>
    <row r="1" spans="1:15" s="136" customFormat="1" ht="18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58"/>
    </row>
    <row r="2" spans="1:15" ht="31.5" customHeight="1">
      <c r="A2" s="144"/>
      <c r="B2" s="145" t="s">
        <v>194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59"/>
    </row>
    <row r="3" spans="1:15" ht="14.25" customHeight="1">
      <c r="A3" s="144"/>
      <c r="B3" s="147"/>
      <c r="C3" s="147"/>
      <c r="D3" s="146"/>
      <c r="E3" s="146"/>
      <c r="F3" s="146"/>
      <c r="G3" s="146"/>
      <c r="H3" s="146"/>
      <c r="I3" s="146"/>
      <c r="J3" s="146"/>
      <c r="K3" s="146"/>
      <c r="L3" s="148"/>
      <c r="M3" s="146"/>
      <c r="N3" s="396"/>
      <c r="O3" s="159"/>
    </row>
    <row r="4" spans="1:15" ht="12" customHeight="1">
      <c r="A4" s="144"/>
      <c r="B4" s="395" t="s">
        <v>150</v>
      </c>
      <c r="C4" s="149" t="s">
        <v>203</v>
      </c>
      <c r="D4" s="146"/>
      <c r="E4" s="146"/>
      <c r="F4" s="146"/>
      <c r="G4" s="146"/>
      <c r="H4" s="146"/>
      <c r="I4" s="146"/>
      <c r="J4" s="146"/>
      <c r="K4" s="146"/>
      <c r="L4" s="146"/>
      <c r="M4" s="543" t="s">
        <v>187</v>
      </c>
      <c r="N4" s="397"/>
      <c r="O4" s="159"/>
    </row>
    <row r="5" spans="1:15" ht="12" customHeight="1">
      <c r="A5" s="144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59"/>
    </row>
    <row r="6" spans="1:15" ht="12" customHeight="1">
      <c r="A6" s="144"/>
      <c r="B6" s="146"/>
      <c r="C6" s="146" t="s">
        <v>151</v>
      </c>
      <c r="D6" s="146"/>
      <c r="E6" s="146"/>
      <c r="F6" s="146"/>
      <c r="G6" s="146"/>
      <c r="H6" s="146"/>
      <c r="I6" s="146"/>
      <c r="J6" s="146"/>
      <c r="K6" s="146"/>
      <c r="L6" s="146"/>
      <c r="M6" s="450"/>
      <c r="N6" s="146"/>
      <c r="O6" s="159"/>
    </row>
    <row r="7" spans="1:15" ht="12" customHeight="1">
      <c r="A7" s="144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59"/>
    </row>
    <row r="8" spans="1:15" ht="12" customHeight="1">
      <c r="A8" s="144"/>
      <c r="B8" s="146"/>
      <c r="C8" s="146" t="s">
        <v>152</v>
      </c>
      <c r="D8" s="146"/>
      <c r="E8" s="146"/>
      <c r="F8" s="146"/>
      <c r="G8" s="146"/>
      <c r="H8" s="146"/>
      <c r="I8" s="146"/>
      <c r="J8" s="146"/>
      <c r="K8" s="146"/>
      <c r="L8" s="146"/>
      <c r="M8" s="450"/>
      <c r="N8" s="146"/>
      <c r="O8" s="159"/>
    </row>
    <row r="9" spans="1:15" ht="12" customHeight="1">
      <c r="A9" s="144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59"/>
    </row>
    <row r="10" spans="1:15" ht="12" customHeight="1">
      <c r="A10" s="144"/>
      <c r="B10" s="146"/>
      <c r="C10" s="146" t="s">
        <v>153</v>
      </c>
      <c r="D10" s="146"/>
      <c r="E10" s="146"/>
      <c r="F10" s="146"/>
      <c r="G10" s="146"/>
      <c r="H10" s="146"/>
      <c r="I10" s="146"/>
      <c r="J10" s="146"/>
      <c r="K10" s="146"/>
      <c r="L10" s="146"/>
      <c r="M10" s="450"/>
      <c r="N10" s="146"/>
      <c r="O10" s="159"/>
    </row>
    <row r="11" spans="1:15" ht="12" customHeight="1">
      <c r="A11" s="144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59"/>
    </row>
    <row r="12" spans="1:15" ht="12" customHeight="1">
      <c r="A12" s="144"/>
      <c r="B12" s="146"/>
      <c r="C12" s="146" t="s">
        <v>154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450"/>
      <c r="N12" s="146"/>
      <c r="O12" s="159"/>
    </row>
    <row r="13" spans="1:15" ht="12" customHeight="1">
      <c r="A13" s="144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59"/>
    </row>
    <row r="14" spans="1:15" ht="12" customHeight="1">
      <c r="A14" s="144"/>
      <c r="B14" s="395" t="s">
        <v>155</v>
      </c>
      <c r="C14" s="149" t="s">
        <v>204</v>
      </c>
      <c r="D14" s="146"/>
      <c r="E14" s="146"/>
      <c r="F14" s="146"/>
      <c r="G14" s="146"/>
      <c r="H14" s="146"/>
      <c r="I14" s="146"/>
      <c r="J14" s="146"/>
      <c r="K14" s="146"/>
      <c r="L14" s="150"/>
      <c r="M14" s="180"/>
      <c r="N14" s="146"/>
      <c r="O14" s="159"/>
    </row>
    <row r="15" spans="1:15" ht="12" customHeight="1">
      <c r="A15" s="144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59"/>
    </row>
    <row r="16" spans="1:15" ht="14.1" customHeight="1">
      <c r="A16" s="144"/>
      <c r="B16" s="146"/>
      <c r="C16" s="146" t="s">
        <v>223</v>
      </c>
      <c r="D16" s="146"/>
      <c r="E16" s="146"/>
      <c r="F16" s="146"/>
      <c r="G16" s="146"/>
      <c r="H16" s="146"/>
      <c r="I16" s="146"/>
      <c r="J16" s="146"/>
      <c r="K16" s="146"/>
      <c r="L16" s="150" t="s">
        <v>156</v>
      </c>
      <c r="M16" s="451"/>
      <c r="N16" s="146"/>
      <c r="O16" s="159"/>
    </row>
    <row r="17" spans="1:15" ht="14.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50"/>
      <c r="M17" s="146"/>
      <c r="N17" s="146"/>
      <c r="O17" s="159"/>
    </row>
    <row r="18" spans="1:15" ht="12" customHeight="1">
      <c r="A18" s="144"/>
      <c r="B18" s="395" t="s">
        <v>157</v>
      </c>
      <c r="C18" s="149" t="s">
        <v>205</v>
      </c>
      <c r="D18" s="146"/>
      <c r="E18" s="146"/>
      <c r="F18" s="146"/>
      <c r="G18" s="146"/>
      <c r="H18" s="146"/>
      <c r="I18" s="146"/>
      <c r="J18" s="146"/>
      <c r="K18" s="146"/>
      <c r="L18" s="150"/>
      <c r="M18" s="150"/>
      <c r="N18" s="146"/>
      <c r="O18" s="159"/>
    </row>
    <row r="19" spans="1:15" ht="12" customHeight="1">
      <c r="A19" s="144"/>
      <c r="B19" s="146"/>
      <c r="C19" s="149"/>
      <c r="D19" s="146"/>
      <c r="E19" s="146"/>
      <c r="F19" s="146"/>
      <c r="G19" s="146"/>
      <c r="H19" s="146"/>
      <c r="I19" s="146"/>
      <c r="J19" s="146"/>
      <c r="K19" s="146"/>
      <c r="L19" s="150"/>
      <c r="M19" s="150"/>
      <c r="N19" s="146"/>
      <c r="O19" s="159"/>
    </row>
    <row r="20" spans="1:15" ht="14.1" customHeight="1">
      <c r="A20" s="144"/>
      <c r="B20" s="146"/>
      <c r="C20" s="146" t="s">
        <v>224</v>
      </c>
      <c r="D20" s="146"/>
      <c r="E20" s="146"/>
      <c r="F20" s="146"/>
      <c r="G20" s="146"/>
      <c r="H20" s="146"/>
      <c r="I20" s="146"/>
      <c r="J20" s="146"/>
      <c r="K20" s="146"/>
      <c r="L20" s="150" t="s">
        <v>156</v>
      </c>
      <c r="M20" s="451"/>
      <c r="N20" s="146"/>
      <c r="O20" s="159"/>
    </row>
    <row r="21" spans="1:15" ht="12" customHeight="1">
      <c r="A21" s="144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59"/>
    </row>
    <row r="22" spans="1:15" ht="12" customHeight="1">
      <c r="A22" s="144"/>
      <c r="B22" s="395" t="s">
        <v>245</v>
      </c>
      <c r="C22" s="149" t="s">
        <v>225</v>
      </c>
      <c r="D22" s="146"/>
      <c r="E22" s="146"/>
      <c r="F22" s="146"/>
      <c r="G22" s="146"/>
      <c r="H22" s="146"/>
      <c r="I22" s="146"/>
      <c r="J22" s="146"/>
      <c r="K22" s="146"/>
      <c r="L22" s="150"/>
      <c r="M22" s="150"/>
      <c r="N22" s="146"/>
      <c r="O22" s="159"/>
    </row>
    <row r="23" spans="1:15" ht="12" customHeight="1">
      <c r="A23" s="144"/>
      <c r="B23" s="146"/>
      <c r="C23" s="149"/>
      <c r="D23" s="146"/>
      <c r="E23" s="146"/>
      <c r="F23" s="146"/>
      <c r="G23" s="146"/>
      <c r="H23" s="146"/>
      <c r="I23" s="146"/>
      <c r="J23" s="146"/>
      <c r="K23" s="146"/>
      <c r="L23" s="150"/>
      <c r="M23" s="150"/>
      <c r="N23" s="146"/>
      <c r="O23" s="159"/>
    </row>
    <row r="24" spans="1:15" ht="14.1" customHeight="1">
      <c r="A24" s="144"/>
      <c r="B24" s="146"/>
      <c r="C24" s="146" t="s">
        <v>244</v>
      </c>
      <c r="D24" s="146"/>
      <c r="E24" s="146"/>
      <c r="F24" s="146"/>
      <c r="G24" s="146"/>
      <c r="H24" s="146"/>
      <c r="I24" s="146"/>
      <c r="J24" s="146"/>
      <c r="K24" s="146"/>
      <c r="L24" s="150" t="s">
        <v>156</v>
      </c>
      <c r="M24" s="451"/>
      <c r="N24" s="146"/>
      <c r="O24" s="159"/>
    </row>
    <row r="25" spans="1:15" ht="14.1" customHeight="1">
      <c r="A25" s="14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50"/>
      <c r="M25" s="146"/>
      <c r="N25" s="146"/>
      <c r="O25" s="159"/>
    </row>
    <row r="26" spans="1:15" ht="12" customHeight="1">
      <c r="A26" s="144"/>
      <c r="B26" s="395" t="s">
        <v>246</v>
      </c>
      <c r="C26" s="149" t="s">
        <v>247</v>
      </c>
      <c r="D26" s="146"/>
      <c r="E26" s="146"/>
      <c r="F26" s="146"/>
      <c r="G26" s="146"/>
      <c r="H26" s="146"/>
      <c r="I26" s="146"/>
      <c r="J26" s="146"/>
      <c r="K26" s="146"/>
      <c r="L26" s="150"/>
      <c r="M26" s="150"/>
      <c r="N26" s="146"/>
      <c r="O26" s="159"/>
    </row>
    <row r="27" spans="1:15" ht="12" customHeight="1">
      <c r="A27" s="144"/>
      <c r="B27" s="146"/>
      <c r="C27" s="149"/>
      <c r="D27" s="146"/>
      <c r="E27" s="146"/>
      <c r="F27" s="146"/>
      <c r="G27" s="146"/>
      <c r="H27" s="146"/>
      <c r="I27" s="146"/>
      <c r="J27" s="146"/>
      <c r="K27" s="146"/>
      <c r="L27" s="150"/>
      <c r="M27" s="150"/>
      <c r="N27" s="146"/>
      <c r="O27" s="159"/>
    </row>
    <row r="28" spans="1:15" ht="14.1" customHeight="1">
      <c r="A28" s="144"/>
      <c r="B28" s="146"/>
      <c r="C28" s="146" t="s">
        <v>243</v>
      </c>
      <c r="D28" s="146"/>
      <c r="E28" s="146"/>
      <c r="F28" s="146"/>
      <c r="G28" s="146"/>
      <c r="H28" s="146"/>
      <c r="I28" s="146"/>
      <c r="J28" s="146"/>
      <c r="K28" s="146"/>
      <c r="L28" s="150" t="s">
        <v>156</v>
      </c>
      <c r="M28" s="451"/>
      <c r="N28" s="146"/>
      <c r="O28" s="159"/>
    </row>
    <row r="29" spans="1:15" ht="31.5" customHeight="1">
      <c r="A29" s="144"/>
      <c r="B29" s="542" t="s">
        <v>185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50"/>
      <c r="M29" s="150"/>
      <c r="N29" s="146"/>
      <c r="O29" s="159"/>
    </row>
    <row r="30" spans="1:15" ht="12.75" customHeight="1">
      <c r="A30" s="144"/>
      <c r="B30" s="146" t="s">
        <v>248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59"/>
    </row>
    <row r="31" spans="1:15" ht="12.75" customHeight="1">
      <c r="A31" s="144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59"/>
    </row>
    <row r="32" spans="1:15" ht="12.75" customHeight="1">
      <c r="A32" s="144"/>
      <c r="B32" s="146"/>
      <c r="C32" s="146" t="s">
        <v>158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59"/>
    </row>
    <row r="33" spans="1:15" ht="12.75" customHeight="1">
      <c r="A33" s="144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59"/>
    </row>
    <row r="34" spans="1:15" s="139" customFormat="1" ht="12.75" customHeight="1">
      <c r="A34" s="151"/>
      <c r="B34" s="152"/>
      <c r="C34" s="452"/>
      <c r="D34" s="152" t="s">
        <v>249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60"/>
    </row>
    <row r="35" spans="1:15" s="139" customFormat="1" ht="12.75" customHeight="1">
      <c r="A35" s="151"/>
      <c r="B35" s="152"/>
      <c r="C35" s="152"/>
      <c r="D35" s="152" t="s">
        <v>250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60"/>
    </row>
    <row r="36" spans="1:15" ht="12.75" customHeight="1">
      <c r="A36" s="144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59"/>
    </row>
    <row r="37" spans="1:15" s="139" customFormat="1" ht="12.75" customHeight="1">
      <c r="A37" s="151"/>
      <c r="B37" s="152"/>
      <c r="C37" s="452"/>
      <c r="D37" s="553" t="s">
        <v>213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60"/>
    </row>
    <row r="38" spans="1:15" ht="12.75" customHeight="1">
      <c r="A38" s="144"/>
      <c r="B38" s="146"/>
      <c r="C38" s="550"/>
      <c r="D38" s="550" t="s">
        <v>214</v>
      </c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1"/>
    </row>
    <row r="39" spans="1:15" ht="12.75" customHeight="1">
      <c r="A39" s="144"/>
      <c r="B39" s="146"/>
      <c r="C39" s="550"/>
      <c r="D39" s="550" t="s">
        <v>215</v>
      </c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1"/>
    </row>
    <row r="40" spans="1:15" ht="12.75" customHeight="1">
      <c r="A40" s="144"/>
      <c r="B40" s="146"/>
      <c r="C40" s="550"/>
      <c r="D40" s="550" t="s">
        <v>217</v>
      </c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1"/>
    </row>
    <row r="41" spans="1:15" ht="12.75" customHeight="1">
      <c r="A41" s="144"/>
      <c r="B41" s="146"/>
      <c r="C41" s="550"/>
      <c r="D41" s="550" t="s">
        <v>216</v>
      </c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1"/>
    </row>
    <row r="42" spans="1:15" ht="12.75" customHeight="1">
      <c r="A42" s="144"/>
      <c r="B42" s="146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1"/>
    </row>
    <row r="43" spans="1:15" ht="12.75" customHeight="1">
      <c r="A43" s="144"/>
      <c r="B43" s="146"/>
      <c r="C43" s="452"/>
      <c r="D43" s="553" t="s">
        <v>208</v>
      </c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4"/>
    </row>
    <row r="44" spans="1:15" ht="12.75" customHeight="1">
      <c r="A44" s="144"/>
      <c r="B44" s="146"/>
      <c r="C44" s="552"/>
      <c r="D44" s="552" t="s">
        <v>209</v>
      </c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4"/>
    </row>
    <row r="45" spans="1:15" ht="12.75" customHeight="1">
      <c r="A45" s="144"/>
      <c r="B45" s="146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1"/>
    </row>
    <row r="46" spans="1:15" ht="12.75" customHeight="1">
      <c r="A46" s="144"/>
      <c r="B46" s="146"/>
      <c r="C46" s="452"/>
      <c r="D46" s="553" t="s">
        <v>210</v>
      </c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4"/>
    </row>
    <row r="47" spans="1:15" ht="12.75" customHeight="1">
      <c r="A47" s="144"/>
      <c r="B47" s="146"/>
      <c r="C47" s="550"/>
      <c r="D47" s="553" t="s">
        <v>211</v>
      </c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4"/>
    </row>
    <row r="48" spans="1:15" ht="12.75" customHeight="1">
      <c r="A48" s="144"/>
      <c r="B48" s="146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1"/>
    </row>
    <row r="49" spans="1:15" ht="12.75" customHeight="1">
      <c r="A49" s="144"/>
      <c r="B49" s="146"/>
      <c r="C49" s="452"/>
      <c r="D49" s="553" t="s">
        <v>212</v>
      </c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4"/>
    </row>
    <row r="50" spans="1:15" ht="12.75" customHeight="1">
      <c r="A50" s="144"/>
      <c r="B50" s="146"/>
      <c r="C50" s="555"/>
      <c r="D50" s="556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1"/>
    </row>
    <row r="51" spans="1:15" ht="12.75" customHeight="1">
      <c r="A51" s="144"/>
      <c r="B51" s="146"/>
      <c r="C51" s="452"/>
      <c r="D51" s="553" t="s">
        <v>251</v>
      </c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4"/>
    </row>
    <row r="52" spans="1:15" ht="12.75" customHeight="1">
      <c r="A52" s="144"/>
      <c r="B52" s="146"/>
      <c r="C52" s="552"/>
      <c r="D52" s="552" t="s">
        <v>252</v>
      </c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4"/>
    </row>
    <row r="53" spans="1:15" ht="12.75" customHeight="1">
      <c r="A53" s="144"/>
      <c r="B53" s="146"/>
      <c r="C53" s="552"/>
      <c r="D53" s="552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4"/>
    </row>
    <row r="54" spans="1:15" ht="12.75" customHeight="1">
      <c r="A54" s="144"/>
      <c r="B54" s="146"/>
      <c r="C54" s="192" t="s">
        <v>159</v>
      </c>
      <c r="D54" s="167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59"/>
    </row>
    <row r="55" spans="1:15" ht="12.75" customHeight="1">
      <c r="A55" s="144"/>
      <c r="B55" s="146"/>
      <c r="C55" s="152" t="s">
        <v>169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59"/>
    </row>
    <row r="56" spans="1:15" ht="12.75" customHeight="1">
      <c r="A56" s="144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59"/>
    </row>
    <row r="57" spans="1:15" s="165" customFormat="1" ht="12.75" customHeight="1">
      <c r="A57" s="162"/>
      <c r="B57" s="146"/>
      <c r="C57" s="452"/>
      <c r="D57" s="190" t="s">
        <v>166</v>
      </c>
      <c r="E57" s="146" t="s">
        <v>168</v>
      </c>
      <c r="F57" s="146"/>
      <c r="G57" s="146"/>
      <c r="H57" s="146"/>
      <c r="I57" s="146"/>
      <c r="J57" s="146"/>
      <c r="K57" s="146"/>
      <c r="L57" s="146"/>
      <c r="M57" s="146"/>
      <c r="N57" s="163"/>
      <c r="O57" s="164"/>
    </row>
    <row r="58" spans="1:15" s="139" customFormat="1" ht="12.75" customHeight="1">
      <c r="A58" s="151"/>
      <c r="B58" s="146"/>
      <c r="C58" s="191"/>
      <c r="D58" s="190"/>
      <c r="E58" s="146"/>
      <c r="F58" s="146"/>
      <c r="G58" s="146"/>
      <c r="H58" s="146"/>
      <c r="I58" s="146"/>
      <c r="J58" s="146"/>
      <c r="K58" s="146"/>
      <c r="L58" s="146"/>
      <c r="M58" s="146"/>
      <c r="N58" s="152"/>
      <c r="O58" s="160"/>
    </row>
    <row r="59" spans="1:15" s="139" customFormat="1" ht="12.75" customHeight="1">
      <c r="A59" s="151"/>
      <c r="B59" s="146"/>
      <c r="C59" s="452"/>
      <c r="D59" s="190" t="s">
        <v>167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52"/>
      <c r="O59" s="160"/>
    </row>
    <row r="60" spans="1:15" s="139" customFormat="1" ht="12.75" customHeight="1">
      <c r="A60" s="151"/>
      <c r="B60" s="146"/>
      <c r="C60" s="190"/>
      <c r="D60" s="190"/>
      <c r="E60" s="146"/>
      <c r="F60" s="146"/>
      <c r="G60" s="146"/>
      <c r="H60" s="146"/>
      <c r="I60" s="146"/>
      <c r="J60" s="146"/>
      <c r="K60" s="146"/>
      <c r="L60" s="146"/>
      <c r="M60" s="146"/>
      <c r="N60" s="152"/>
      <c r="O60" s="160"/>
    </row>
    <row r="61" spans="1:15" s="139" customFormat="1" ht="12.75" customHeight="1">
      <c r="A61" s="151"/>
      <c r="B61" s="163" t="s">
        <v>195</v>
      </c>
      <c r="C61" s="147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60"/>
    </row>
    <row r="62" spans="1:15" ht="12.75" customHeight="1">
      <c r="A62" s="144"/>
      <c r="B62" s="152" t="s">
        <v>196</v>
      </c>
      <c r="C62" s="147"/>
      <c r="D62" s="152"/>
      <c r="E62" s="152"/>
      <c r="F62" s="152"/>
      <c r="G62" s="152"/>
      <c r="H62" s="152"/>
      <c r="I62" s="152"/>
      <c r="J62" s="152"/>
      <c r="K62" s="152"/>
      <c r="L62" s="152"/>
      <c r="M62" s="146"/>
      <c r="N62" s="146"/>
      <c r="O62" s="159"/>
    </row>
    <row r="63" spans="1:15" ht="78.75" customHeight="1">
      <c r="A63" s="144"/>
      <c r="B63" s="153"/>
      <c r="C63" s="153"/>
      <c r="D63" s="153"/>
      <c r="E63" s="153"/>
      <c r="F63" s="153"/>
      <c r="G63" s="153"/>
      <c r="H63" s="147"/>
      <c r="I63" s="154"/>
      <c r="J63" s="154"/>
      <c r="K63" s="154"/>
      <c r="L63" s="154"/>
      <c r="M63" s="154"/>
      <c r="N63" s="154"/>
      <c r="O63" s="159"/>
    </row>
    <row r="64" spans="1:15" s="140" customFormat="1" ht="27" customHeight="1">
      <c r="A64" s="155"/>
      <c r="B64" s="148" t="s">
        <v>160</v>
      </c>
      <c r="C64" s="148"/>
      <c r="D64" s="148"/>
      <c r="E64" s="148"/>
      <c r="F64" s="148"/>
      <c r="G64" s="148"/>
      <c r="H64" s="156"/>
      <c r="I64" s="612" t="s">
        <v>186</v>
      </c>
      <c r="J64" s="612"/>
      <c r="K64" s="612"/>
      <c r="L64" s="612"/>
      <c r="M64" s="612"/>
      <c r="N64" s="612"/>
      <c r="O64" s="613"/>
    </row>
    <row r="65" spans="1:15" ht="15" customHeight="1">
      <c r="A65" s="157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61"/>
    </row>
    <row r="66" spans="1:1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 hidden="1"/>
    <row r="68" spans="1:15" hidden="1"/>
    <row r="69" spans="1:15" hidden="1"/>
    <row r="70" spans="1:15" hidden="1"/>
    <row r="71" spans="1:15" hidden="1"/>
    <row r="72" spans="1:15" hidden="1"/>
    <row r="73" spans="1:15" hidden="1"/>
    <row r="74" spans="1:15" hidden="1"/>
    <row r="75" spans="1:15" hidden="1"/>
    <row r="76" spans="1:15" hidden="1"/>
    <row r="77" spans="1:15" hidden="1"/>
    <row r="78" spans="1:15" hidden="1"/>
    <row r="79" spans="1:15"/>
    <row r="80" spans="1:15"/>
    <row r="81"/>
    <row r="82"/>
    <row r="83"/>
    <row r="84"/>
    <row r="85"/>
    <row r="86"/>
    <row r="87"/>
    <row r="88"/>
  </sheetData>
  <mergeCells count="1">
    <mergeCell ref="I64:O64"/>
  </mergeCells>
  <phoneticPr fontId="87" type="noConversion"/>
  <printOptions horizontalCentered="1" verticalCentered="1"/>
  <pageMargins left="0.47244094488188981" right="0" top="0.39370078740157483" bottom="0.19685039370078741" header="0" footer="0.11811023622047245"/>
  <pageSetup paperSize="9" scale="92" orientation="portrait" r:id="rId1"/>
  <headerFooter alignWithMargins="0">
    <oddFooter>&amp;R2010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X69"/>
  <sheetViews>
    <sheetView zoomScale="104" workbookViewId="0">
      <selection activeCell="K30" sqref="K30"/>
    </sheetView>
  </sheetViews>
  <sheetFormatPr baseColWidth="10" defaultColWidth="0" defaultRowHeight="12.75" zeroHeight="1"/>
  <cols>
    <col min="1" max="1" width="1.7109375" style="6" customWidth="1"/>
    <col min="2" max="2" width="25" style="6" customWidth="1"/>
    <col min="3" max="3" width="9.5703125" style="6" customWidth="1"/>
    <col min="4" max="4" width="2.28515625" style="6" customWidth="1"/>
    <col min="5" max="5" width="10.85546875" style="6" customWidth="1"/>
    <col min="6" max="6" width="2.28515625" style="6" customWidth="1"/>
    <col min="7" max="7" width="8.7109375" style="6" customWidth="1"/>
    <col min="8" max="8" width="0.85546875" style="6" customWidth="1"/>
    <col min="9" max="9" width="8.710937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8.7109375" style="6" customWidth="1"/>
    <col min="14" max="14" width="2.28515625" style="6" customWidth="1"/>
    <col min="15" max="15" width="13.7109375" style="6" customWidth="1"/>
    <col min="16" max="16" width="0.85546875" style="6" customWidth="1"/>
    <col min="17" max="17" width="13.7109375" style="6" customWidth="1"/>
    <col min="18" max="18" width="0.85546875" style="6" customWidth="1"/>
    <col min="19" max="19" width="13.7109375" style="6" customWidth="1"/>
    <col min="20" max="20" width="0.85546875" style="6" customWidth="1"/>
    <col min="21" max="21" width="13.7109375" style="6" customWidth="1"/>
    <col min="22" max="22" width="2.28515625" style="6" customWidth="1"/>
    <col min="23" max="23" width="15.7109375" style="6" customWidth="1"/>
    <col min="24" max="24" width="1.7109375" style="6" customWidth="1"/>
    <col min="25" max="16384" width="0" style="6" hidden="1"/>
  </cols>
  <sheetData>
    <row r="1" spans="1:24" s="195" customFormat="1" ht="9.9499999999999993" customHeight="1">
      <c r="A1" s="312"/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5"/>
      <c r="P1" s="314"/>
      <c r="Q1" s="315"/>
      <c r="R1" s="314"/>
      <c r="S1" s="315"/>
      <c r="T1" s="314"/>
      <c r="U1" s="315"/>
      <c r="V1" s="314"/>
      <c r="W1" s="315"/>
      <c r="X1" s="316"/>
    </row>
    <row r="2" spans="1:24" s="195" customFormat="1" ht="23.25">
      <c r="A2" s="317"/>
      <c r="B2" s="318" t="s">
        <v>13</v>
      </c>
      <c r="C2" s="453"/>
      <c r="D2" s="18"/>
      <c r="F2" s="18"/>
      <c r="G2" s="614" t="s">
        <v>165</v>
      </c>
      <c r="H2" s="615"/>
      <c r="I2" s="615"/>
      <c r="J2" s="615"/>
      <c r="K2" s="615"/>
      <c r="L2" s="615"/>
      <c r="M2" s="616"/>
      <c r="N2" s="18"/>
      <c r="O2" s="617" t="s">
        <v>165</v>
      </c>
      <c r="P2" s="618"/>
      <c r="Q2" s="618"/>
      <c r="R2" s="618"/>
      <c r="S2" s="618"/>
      <c r="T2" s="618"/>
      <c r="U2" s="619"/>
      <c r="V2" s="18"/>
      <c r="W2" s="280"/>
      <c r="X2" s="319"/>
    </row>
    <row r="3" spans="1:24" s="195" customFormat="1" ht="18">
      <c r="A3" s="320"/>
      <c r="B3" s="12"/>
      <c r="C3" s="11"/>
      <c r="D3" s="11"/>
      <c r="E3" s="11"/>
      <c r="F3" s="11"/>
      <c r="G3" s="181">
        <v>2018</v>
      </c>
      <c r="H3" s="176"/>
      <c r="I3" s="204">
        <v>2019</v>
      </c>
      <c r="J3" s="182"/>
      <c r="K3" s="181">
        <v>2020</v>
      </c>
      <c r="L3" s="176"/>
      <c r="M3" s="178" t="s">
        <v>226</v>
      </c>
      <c r="N3" s="11"/>
      <c r="O3" s="186">
        <f>G3</f>
        <v>2018</v>
      </c>
      <c r="P3" s="177"/>
      <c r="Q3" s="186">
        <f>I3</f>
        <v>2019</v>
      </c>
      <c r="R3" s="177"/>
      <c r="S3" s="186">
        <f>K3</f>
        <v>2020</v>
      </c>
      <c r="T3" s="11"/>
      <c r="U3" s="183" t="str">
        <f>IF(M3=0,"-",M3)</f>
        <v>2021</v>
      </c>
      <c r="V3" s="11"/>
      <c r="W3" s="13" t="s">
        <v>14</v>
      </c>
      <c r="X3" s="321"/>
    </row>
    <row r="4" spans="1:24" s="195" customFormat="1" ht="18" hidden="1">
      <c r="A4" s="320"/>
      <c r="B4" s="12"/>
      <c r="C4" s="11"/>
      <c r="D4" s="11"/>
      <c r="E4" s="11"/>
      <c r="F4" s="11"/>
      <c r="G4" s="278" t="str">
        <f>IF('Antragsformular (1)'!$E$19=0,"-",IF('Antragsformular (1)'!$E$19/12&gt;=1,"1-12","1-"))</f>
        <v>-</v>
      </c>
      <c r="H4" s="176"/>
      <c r="I4" s="389" t="str">
        <f>IF('Antragsformular (1)'!$E$19=0,"-",IF('Antragsformular (1)'!$E$19/12&gt;=2,"13-24",IF('Antragsformular (1)'!$E$19/12&gt;1,"13-"," ")))</f>
        <v>-</v>
      </c>
      <c r="J4" s="182"/>
      <c r="K4" s="278" t="str">
        <f>IF('Antragsformular (1)'!$E$19=0,"-",IF('Antragsformular (1)'!$E$19/12&gt;=3,"25-36",IF('Antragsformular (1)'!$E$19/12&gt;2,"25-"," ")))</f>
        <v>-</v>
      </c>
      <c r="L4" s="176"/>
      <c r="M4" s="175" t="str">
        <f>IF('Antragsformular (1)'!$E$19=0,"-",IF('Antragsformular (1)'!$E$19/12&gt;=4,"37-48",IF('Antragsformular (1)'!$E$19/12&gt;3,"37-"," ")))</f>
        <v>-</v>
      </c>
      <c r="N4" s="11"/>
      <c r="O4" s="390"/>
      <c r="P4" s="11"/>
      <c r="Q4" s="390"/>
      <c r="R4" s="11"/>
      <c r="S4" s="390"/>
      <c r="T4" s="11"/>
      <c r="U4" s="274"/>
      <c r="V4" s="11"/>
      <c r="W4" s="13"/>
      <c r="X4" s="321"/>
    </row>
    <row r="5" spans="1:24" s="195" customFormat="1" ht="20.25" customHeight="1">
      <c r="A5" s="322"/>
      <c r="B5" s="15" t="s">
        <v>15</v>
      </c>
      <c r="C5" s="549" t="s">
        <v>199</v>
      </c>
      <c r="D5" s="14"/>
      <c r="E5" s="14" t="s">
        <v>16</v>
      </c>
      <c r="F5" s="14"/>
      <c r="G5" s="323"/>
      <c r="H5" s="14"/>
      <c r="I5" s="175"/>
      <c r="J5" s="14"/>
      <c r="K5" s="323"/>
      <c r="L5" s="14"/>
      <c r="M5" s="323"/>
      <c r="N5" s="14"/>
      <c r="O5" s="17"/>
      <c r="P5" s="14"/>
      <c r="Q5" s="17"/>
      <c r="R5" s="14"/>
      <c r="S5" s="17"/>
      <c r="T5" s="14"/>
      <c r="U5" s="17"/>
      <c r="V5" s="14"/>
      <c r="W5" s="17"/>
      <c r="X5" s="324"/>
    </row>
    <row r="6" spans="1:24" s="195" customFormat="1" ht="14.1" customHeight="1" thickBot="1">
      <c r="A6" s="317"/>
      <c r="B6" s="19"/>
      <c r="C6" s="18"/>
      <c r="D6" s="18"/>
      <c r="E6" s="14" t="s">
        <v>147</v>
      </c>
      <c r="F6" s="18"/>
      <c r="G6" s="14" t="s">
        <v>17</v>
      </c>
      <c r="H6" s="18"/>
      <c r="I6" s="14" t="s">
        <v>17</v>
      </c>
      <c r="J6" s="18"/>
      <c r="K6" s="14" t="s">
        <v>17</v>
      </c>
      <c r="L6" s="18"/>
      <c r="M6" s="14" t="s">
        <v>17</v>
      </c>
      <c r="N6" s="18"/>
      <c r="O6" s="20" t="s">
        <v>148</v>
      </c>
      <c r="P6" s="18"/>
      <c r="Q6" s="20" t="s">
        <v>148</v>
      </c>
      <c r="R6" s="18"/>
      <c r="S6" s="20" t="s">
        <v>148</v>
      </c>
      <c r="T6" s="18"/>
      <c r="U6" s="20" t="s">
        <v>148</v>
      </c>
      <c r="V6" s="18"/>
      <c r="W6" s="21" t="s">
        <v>148</v>
      </c>
      <c r="X6" s="319"/>
    </row>
    <row r="7" spans="1:24" s="195" customFormat="1" ht="15.95" customHeight="1" thickBot="1">
      <c r="A7" s="317"/>
      <c r="B7" s="22" t="s">
        <v>18</v>
      </c>
      <c r="C7" s="455"/>
      <c r="D7" s="18"/>
      <c r="E7" s="307"/>
      <c r="F7" s="18"/>
      <c r="G7" s="308"/>
      <c r="H7" s="18"/>
      <c r="I7" s="308"/>
      <c r="J7" s="18"/>
      <c r="K7" s="308"/>
      <c r="L7" s="18"/>
      <c r="M7" s="308"/>
      <c r="N7" s="18"/>
      <c r="O7" s="58" t="str">
        <f>IF(E7*G7=0,"-",ROUND(E7*G7,0))</f>
        <v>-</v>
      </c>
      <c r="P7" s="18"/>
      <c r="Q7" s="58" t="str">
        <f>IF(E7*(1+$G$18%/100)*I7=0,"-",ROUND(E7*(1+$G$18%)*I7,0))</f>
        <v>-</v>
      </c>
      <c r="R7" s="18"/>
      <c r="S7" s="58" t="str">
        <f>IF(E7*POWER(1+$G$18%,2)*K7=0,"-",ROUND(E7*POWER(1+$G$18%,2)*K7,0))</f>
        <v>-</v>
      </c>
      <c r="T7" s="18"/>
      <c r="U7" s="58" t="str">
        <f>IF(E7*POWER(1+$G$18%,3)*M7=0,"-",ROUND(E7*POWER(1+$G$18%,3)*M7,0))</f>
        <v>-</v>
      </c>
      <c r="V7" s="18"/>
      <c r="W7" s="23" t="str">
        <f>IF(SUM(O7:U7)=0,"-",SUM(O7:U7))</f>
        <v>-</v>
      </c>
      <c r="X7" s="319"/>
    </row>
    <row r="8" spans="1:24" s="195" customFormat="1" ht="5.0999999999999996" customHeight="1" thickBot="1">
      <c r="A8" s="325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3"/>
      <c r="Q8" s="5"/>
      <c r="R8" s="3"/>
      <c r="S8" s="5"/>
      <c r="T8" s="3"/>
      <c r="U8" s="5"/>
      <c r="V8" s="3"/>
      <c r="W8" s="5"/>
      <c r="X8" s="326"/>
    </row>
    <row r="9" spans="1:24" s="195" customFormat="1" ht="15.95" customHeight="1" thickBot="1">
      <c r="A9" s="317"/>
      <c r="B9" s="22" t="s">
        <v>19</v>
      </c>
      <c r="C9" s="455"/>
      <c r="D9" s="18"/>
      <c r="E9" s="307"/>
      <c r="F9" s="18"/>
      <c r="G9" s="308"/>
      <c r="H9" s="18"/>
      <c r="I9" s="308"/>
      <c r="J9" s="18"/>
      <c r="K9" s="308"/>
      <c r="L9" s="18"/>
      <c r="M9" s="308"/>
      <c r="N9" s="18"/>
      <c r="O9" s="58" t="str">
        <f>IF(E9*G9=0,"-",ROUND(E9*G9,0))</f>
        <v>-</v>
      </c>
      <c r="P9" s="18"/>
      <c r="Q9" s="58" t="str">
        <f>IF(E9*(1+$G$18%/100)*I9=0,"-",ROUND(E9*(1+$G$18%)*I9,0))</f>
        <v>-</v>
      </c>
      <c r="R9" s="18"/>
      <c r="S9" s="58" t="str">
        <f>IF(E9*POWER(1+$G$18%,2)*K9=0,"-",ROUND(E9*POWER(1+$G$18%,2)*K9,0))</f>
        <v>-</v>
      </c>
      <c r="T9" s="18"/>
      <c r="U9" s="58" t="str">
        <f>IF(E9*POWER(1+$G$18%,3)*M9=0,"-",ROUND(E9*POWER(1+$G$18%,3)*M9,0))</f>
        <v>-</v>
      </c>
      <c r="V9" s="18"/>
      <c r="W9" s="23" t="str">
        <f>IF(SUM(O9:U9)=0,"-",SUM(O9:U9))</f>
        <v>-</v>
      </c>
      <c r="X9" s="319"/>
    </row>
    <row r="10" spans="1:24" s="195" customFormat="1" ht="5.0999999999999996" customHeight="1" thickBot="1">
      <c r="A10" s="325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3"/>
      <c r="Q10" s="5"/>
      <c r="R10" s="3"/>
      <c r="S10" s="5"/>
      <c r="T10" s="3"/>
      <c r="U10" s="5"/>
      <c r="V10" s="3"/>
      <c r="W10" s="5"/>
      <c r="X10" s="326"/>
    </row>
    <row r="11" spans="1:24" s="195" customFormat="1" ht="15.95" customHeight="1" thickBot="1">
      <c r="A11" s="317"/>
      <c r="B11" s="22" t="s">
        <v>20</v>
      </c>
      <c r="C11" s="455"/>
      <c r="D11" s="18"/>
      <c r="E11" s="307"/>
      <c r="F11" s="18"/>
      <c r="G11" s="308"/>
      <c r="H11" s="18"/>
      <c r="I11" s="308"/>
      <c r="J11" s="18"/>
      <c r="K11" s="308"/>
      <c r="L11" s="18"/>
      <c r="M11" s="308"/>
      <c r="N11" s="18"/>
      <c r="O11" s="58" t="str">
        <f>IF(E11*G11=0,"-",ROUND(E11*G11,0))</f>
        <v>-</v>
      </c>
      <c r="P11" s="18"/>
      <c r="Q11" s="58" t="str">
        <f>IF(E11*(1+$G$18%/100)*I11=0,"-",ROUND(E11*(1+$G$18%)*I11,0))</f>
        <v>-</v>
      </c>
      <c r="R11" s="18"/>
      <c r="S11" s="58" t="str">
        <f>IF(E11*POWER(1+$G$18%,2)*K11=0,"-",ROUND(E11*POWER(1+$G$18%,2)*K11,0))</f>
        <v>-</v>
      </c>
      <c r="T11" s="18"/>
      <c r="U11" s="58" t="str">
        <f>IF(E11*POWER(1+$G$18%,3)*M11=0,"-",ROUND(E11*POWER(1+$G$18%,3)*M11,0))</f>
        <v>-</v>
      </c>
      <c r="V11" s="18"/>
      <c r="W11" s="23" t="str">
        <f>IF(SUM(O11:U11)=0,"-",SUM(O11:U11))</f>
        <v>-</v>
      </c>
      <c r="X11" s="319"/>
    </row>
    <row r="12" spans="1:24" s="195" customFormat="1" ht="15.75" thickBot="1">
      <c r="A12" s="327"/>
      <c r="B12" s="25"/>
      <c r="C12" s="24"/>
      <c r="D12" s="24"/>
      <c r="E12" s="26" t="s">
        <v>149</v>
      </c>
      <c r="F12" s="24"/>
      <c r="G12" s="26" t="s">
        <v>21</v>
      </c>
      <c r="H12" s="24"/>
      <c r="I12" s="26" t="s">
        <v>21</v>
      </c>
      <c r="J12" s="24"/>
      <c r="K12" s="26" t="s">
        <v>21</v>
      </c>
      <c r="L12" s="24"/>
      <c r="M12" s="26" t="s">
        <v>21</v>
      </c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328"/>
    </row>
    <row r="13" spans="1:24" s="195" customFormat="1" ht="15.75" customHeight="1" thickBot="1">
      <c r="A13" s="317"/>
      <c r="B13" s="22" t="s">
        <v>22</v>
      </c>
      <c r="C13" s="24"/>
      <c r="D13" s="18"/>
      <c r="E13" s="307"/>
      <c r="F13" s="18"/>
      <c r="G13" s="308"/>
      <c r="H13" s="18"/>
      <c r="I13" s="308"/>
      <c r="J13" s="18"/>
      <c r="K13" s="308"/>
      <c r="L13" s="18"/>
      <c r="M13" s="308"/>
      <c r="N13" s="18"/>
      <c r="O13" s="58" t="str">
        <f>IF(E13*G13=0,"-",ROUND(E13*G13,0))</f>
        <v>-</v>
      </c>
      <c r="P13" s="18"/>
      <c r="Q13" s="58" t="str">
        <f>IF(E13*(1+$G$18%/100)*I13=0,"-",ROUND(E13*(1+$G$18%)*I13,0))</f>
        <v>-</v>
      </c>
      <c r="R13" s="18"/>
      <c r="S13" s="58" t="str">
        <f>IF(E13*POWER(1+$G$18%,2)*K13=0,"-",ROUND(E13*POWER(1+$G$18%,2)*K13,0))</f>
        <v>-</v>
      </c>
      <c r="T13" s="18"/>
      <c r="U13" s="58" t="str">
        <f>IF(E13*POWER(1+$G$18%,3)*M13=0,"-",ROUND(E13*POWER(1+$G$18%,3)*M13,0))</f>
        <v>-</v>
      </c>
      <c r="V13" s="18"/>
      <c r="W13" s="23" t="str">
        <f>IF(SUM(O13:U13)=0,"-",SUM(O13:U13))</f>
        <v>-</v>
      </c>
      <c r="X13" s="319"/>
    </row>
    <row r="14" spans="1:24" s="195" customFormat="1" ht="5.0999999999999996" customHeight="1" thickBot="1">
      <c r="A14" s="325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Q14" s="5"/>
      <c r="R14" s="3"/>
      <c r="S14" s="5"/>
      <c r="T14" s="3"/>
      <c r="U14" s="5"/>
      <c r="V14" s="3"/>
      <c r="W14" s="5"/>
      <c r="X14" s="326"/>
    </row>
    <row r="15" spans="1:24" s="195" customFormat="1" ht="15.95" customHeight="1" thickBot="1">
      <c r="A15" s="317"/>
      <c r="B15" s="22" t="s">
        <v>23</v>
      </c>
      <c r="C15" s="24"/>
      <c r="D15" s="18"/>
      <c r="E15" s="307"/>
      <c r="F15" s="18"/>
      <c r="G15" s="308"/>
      <c r="H15" s="18"/>
      <c r="I15" s="308"/>
      <c r="J15" s="18"/>
      <c r="K15" s="308"/>
      <c r="L15" s="18"/>
      <c r="M15" s="308"/>
      <c r="N15" s="18"/>
      <c r="O15" s="58" t="str">
        <f>IF(E15*G15=0,"-",ROUND(E15*G15,0))</f>
        <v>-</v>
      </c>
      <c r="P15" s="18"/>
      <c r="Q15" s="58" t="str">
        <f>IF(E15*(1+$G$18%/100)*I15=0,"-",ROUND(E15*(1+$G$18%)*I15,0))</f>
        <v>-</v>
      </c>
      <c r="R15" s="18"/>
      <c r="S15" s="58" t="str">
        <f>IF(E15*POWER(1+$G$18%,2)*K15=0,"-",ROUND(E15*POWER(1+$G$18%,2)*K15,0))</f>
        <v>-</v>
      </c>
      <c r="T15" s="18"/>
      <c r="U15" s="58" t="str">
        <f>IF(E15*POWER(1+$G$18%,3)*M15=0,"-",ROUND(E15*POWER(1+$G$18%,3)*M15,0))</f>
        <v>-</v>
      </c>
      <c r="V15" s="18"/>
      <c r="W15" s="23" t="str">
        <f>IF(SUM(O15:U15)=0,"-",SUM(O15:U15))</f>
        <v>-</v>
      </c>
      <c r="X15" s="319"/>
    </row>
    <row r="16" spans="1:24" s="195" customFormat="1" ht="5.0999999999999996" customHeight="1">
      <c r="A16" s="325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Q16" s="5"/>
      <c r="R16" s="3"/>
      <c r="S16" s="5"/>
      <c r="T16" s="3"/>
      <c r="U16" s="5"/>
      <c r="V16" s="3"/>
      <c r="W16" s="5"/>
      <c r="X16" s="326"/>
    </row>
    <row r="17" spans="1:24" s="195" customFormat="1" ht="12.75" customHeight="1">
      <c r="A17" s="327"/>
      <c r="B17" s="28"/>
      <c r="C17" s="24"/>
      <c r="D17" s="24"/>
      <c r="E17" s="24"/>
      <c r="F17" s="24"/>
      <c r="G17" s="26" t="s">
        <v>24</v>
      </c>
      <c r="H17" s="24"/>
      <c r="I17" s="323"/>
      <c r="J17" s="14"/>
      <c r="K17" s="323"/>
      <c r="L17" s="14"/>
      <c r="M17" s="323"/>
      <c r="N17" s="14"/>
      <c r="O17" s="17"/>
      <c r="P17" s="14"/>
      <c r="Q17" s="17"/>
      <c r="R17" s="14"/>
      <c r="S17" s="17"/>
      <c r="T17" s="14"/>
      <c r="U17" s="17"/>
      <c r="V17" s="14"/>
      <c r="W17" s="17"/>
      <c r="X17" s="328"/>
    </row>
    <row r="18" spans="1:24" s="195" customFormat="1" ht="15.95" customHeight="1">
      <c r="A18" s="317"/>
      <c r="B18" s="22" t="s">
        <v>25</v>
      </c>
      <c r="C18" s="18"/>
      <c r="D18" s="18"/>
      <c r="E18" s="29"/>
      <c r="F18" s="18"/>
      <c r="G18" s="311"/>
      <c r="H18" s="18"/>
      <c r="X18" s="319"/>
    </row>
    <row r="19" spans="1:24" s="195" customFormat="1" ht="5.0999999999999996" customHeight="1">
      <c r="A19" s="325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5"/>
      <c r="R19" s="3"/>
      <c r="S19" s="5"/>
      <c r="T19" s="3"/>
      <c r="U19" s="5"/>
      <c r="V19" s="3"/>
      <c r="W19" s="5"/>
      <c r="X19" s="326"/>
    </row>
    <row r="20" spans="1:24" s="195" customFormat="1" ht="5.0999999999999996" customHeight="1" thickBot="1">
      <c r="A20" s="317"/>
      <c r="B20" s="45"/>
      <c r="C20" s="46"/>
      <c r="D20" s="46"/>
      <c r="E20" s="47"/>
      <c r="F20" s="46"/>
      <c r="G20" s="48"/>
      <c r="H20" s="4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319"/>
    </row>
    <row r="21" spans="1:24" s="195" customFormat="1" ht="15.95" customHeight="1" thickTop="1" thickBot="1">
      <c r="A21" s="317"/>
      <c r="B21" s="40" t="s">
        <v>26</v>
      </c>
      <c r="C21" s="3"/>
      <c r="D21" s="3"/>
      <c r="E21" s="3"/>
      <c r="F21" s="3"/>
      <c r="G21" s="3"/>
      <c r="H21" s="3"/>
      <c r="J21" s="39"/>
      <c r="K21" s="41"/>
      <c r="L21" s="39"/>
      <c r="M21" s="42"/>
      <c r="N21" s="39"/>
      <c r="O21" s="43" t="str">
        <f>IF(SUM(O7:O17)=0,"-",SUM(O7:O17))</f>
        <v>-</v>
      </c>
      <c r="P21" s="39"/>
      <c r="Q21" s="43" t="str">
        <f>IF(SUM(Q7:Q17)=0,"-",SUM(Q7:Q17))</f>
        <v>-</v>
      </c>
      <c r="R21" s="39"/>
      <c r="S21" s="43" t="str">
        <f>IF(SUM(S7:S17)=0,"-",SUM(S7:S17))</f>
        <v>-</v>
      </c>
      <c r="T21" s="39"/>
      <c r="U21" s="43" t="str">
        <f>IF(SUM(U7:U17)=0,"-",SUM(U7:U17))</f>
        <v>-</v>
      </c>
      <c r="V21" s="39"/>
      <c r="W21" s="44">
        <f>IF(SUM(O21:U21)=SUM(W7:W17),SUM(O21:U21),"-")</f>
        <v>0</v>
      </c>
      <c r="X21" s="319"/>
    </row>
    <row r="22" spans="1:24" s="195" customFormat="1" ht="5.0999999999999996" customHeight="1" thickTop="1">
      <c r="A22" s="317"/>
      <c r="B22" s="49"/>
      <c r="C22" s="50"/>
      <c r="D22" s="50"/>
      <c r="E22" s="50"/>
      <c r="F22" s="50"/>
      <c r="G22" s="50"/>
      <c r="H22" s="50"/>
      <c r="I22" s="51"/>
      <c r="J22" s="52"/>
      <c r="K22" s="53"/>
      <c r="L22" s="52"/>
      <c r="M22" s="54"/>
      <c r="N22" s="52"/>
      <c r="O22" s="55"/>
      <c r="P22" s="52"/>
      <c r="Q22" s="55"/>
      <c r="R22" s="52"/>
      <c r="S22" s="55"/>
      <c r="T22" s="52"/>
      <c r="U22" s="55"/>
      <c r="V22" s="52"/>
      <c r="W22" s="56"/>
      <c r="X22" s="319"/>
    </row>
    <row r="23" spans="1:24" s="195" customFormat="1" ht="5.0999999999999996" customHeight="1" thickBot="1">
      <c r="A23" s="325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"/>
      <c r="Q23" s="5"/>
      <c r="R23" s="3"/>
      <c r="S23" s="5"/>
      <c r="T23" s="3"/>
      <c r="U23" s="5"/>
      <c r="V23" s="3"/>
      <c r="W23" s="5"/>
      <c r="X23" s="326"/>
    </row>
    <row r="24" spans="1:24" s="195" customFormat="1" ht="15.95" customHeight="1" thickBot="1">
      <c r="A24" s="317"/>
      <c r="B24" s="15" t="s">
        <v>27</v>
      </c>
      <c r="C24" s="18"/>
      <c r="D24" s="18"/>
      <c r="E24" s="29"/>
      <c r="F24" s="18"/>
      <c r="G24" s="29"/>
      <c r="H24" s="18"/>
      <c r="I24" s="29"/>
      <c r="J24" s="18"/>
      <c r="K24" s="29"/>
      <c r="L24" s="18"/>
      <c r="M24" s="18"/>
      <c r="N24" s="18"/>
      <c r="O24" s="309"/>
      <c r="P24" s="18"/>
      <c r="Q24" s="309"/>
      <c r="R24" s="18"/>
      <c r="S24" s="309"/>
      <c r="T24" s="18"/>
      <c r="U24" s="309"/>
      <c r="V24" s="18"/>
      <c r="W24" s="23" t="str">
        <f>IF(SUM(O24:U24)=0,"-",SUM(O24:U24))</f>
        <v>-</v>
      </c>
      <c r="X24" s="319"/>
    </row>
    <row r="25" spans="1:24" s="195" customFormat="1" ht="5.0999999999999996" customHeight="1" thickBot="1">
      <c r="A25" s="325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3"/>
      <c r="Q25" s="5"/>
      <c r="R25" s="3"/>
      <c r="S25" s="5"/>
      <c r="T25" s="3"/>
      <c r="U25" s="5"/>
      <c r="V25" s="3"/>
      <c r="W25" s="5"/>
      <c r="X25" s="326"/>
    </row>
    <row r="26" spans="1:24" s="195" customFormat="1" ht="15.95" customHeight="1" thickBot="1">
      <c r="A26" s="317"/>
      <c r="B26" s="15" t="s">
        <v>28</v>
      </c>
      <c r="C26" s="18"/>
      <c r="D26" s="18"/>
      <c r="E26" s="29"/>
      <c r="F26" s="18"/>
      <c r="G26" s="29"/>
      <c r="H26" s="18"/>
      <c r="I26" s="29"/>
      <c r="J26" s="18"/>
      <c r="K26" s="29"/>
      <c r="L26" s="18"/>
      <c r="M26" s="18"/>
      <c r="N26" s="18"/>
      <c r="O26" s="309"/>
      <c r="P26" s="18"/>
      <c r="Q26" s="309"/>
      <c r="R26" s="18"/>
      <c r="S26" s="309"/>
      <c r="T26" s="18"/>
      <c r="U26" s="309"/>
      <c r="V26" s="18"/>
      <c r="W26" s="23" t="str">
        <f>IF(SUM(O26:U26)=0,"-",SUM(O26:U26))</f>
        <v>-</v>
      </c>
      <c r="X26" s="319"/>
    </row>
    <row r="27" spans="1:24" s="195" customFormat="1" ht="5.0999999999999996" customHeight="1">
      <c r="A27" s="325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3"/>
      <c r="Q27" s="5"/>
      <c r="R27" s="3"/>
      <c r="S27" s="5"/>
      <c r="T27" s="3"/>
      <c r="U27" s="5"/>
      <c r="V27" s="3"/>
      <c r="W27" s="5"/>
      <c r="X27" s="326"/>
    </row>
    <row r="28" spans="1:24" s="195" customFormat="1" ht="5.0999999999999996" customHeight="1">
      <c r="A28" s="325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3"/>
      <c r="Q28" s="5"/>
      <c r="R28" s="3"/>
      <c r="S28" s="5"/>
      <c r="T28" s="3"/>
      <c r="U28" s="5"/>
      <c r="V28" s="3"/>
      <c r="W28" s="5"/>
      <c r="X28" s="326"/>
    </row>
    <row r="29" spans="1:24" s="195" customFormat="1" ht="15.95" customHeight="1" thickBot="1">
      <c r="A29" s="317"/>
      <c r="B29" s="15" t="s">
        <v>29</v>
      </c>
      <c r="C29" s="18"/>
      <c r="D29" s="18"/>
      <c r="E29" s="29"/>
      <c r="F29" s="18"/>
      <c r="G29" s="29"/>
      <c r="H29" s="18"/>
      <c r="I29" s="29"/>
      <c r="J29" s="18"/>
      <c r="K29" s="29"/>
      <c r="L29" s="18"/>
      <c r="M29" s="14" t="s">
        <v>24</v>
      </c>
      <c r="N29" s="18"/>
      <c r="O29" s="27"/>
      <c r="P29" s="18"/>
      <c r="Q29" s="27"/>
      <c r="R29" s="18"/>
      <c r="S29" s="27"/>
      <c r="T29" s="18"/>
      <c r="U29" s="27"/>
      <c r="V29" s="18"/>
      <c r="W29" s="27"/>
      <c r="X29" s="319"/>
    </row>
    <row r="30" spans="1:24" s="195" customFormat="1" ht="15.95" customHeight="1" thickBot="1">
      <c r="A30" s="194"/>
      <c r="B30" s="22" t="s">
        <v>30</v>
      </c>
      <c r="C30" s="18"/>
      <c r="D30" s="18"/>
      <c r="E30" s="29"/>
      <c r="F30" s="18"/>
      <c r="G30" s="29"/>
      <c r="H30" s="18"/>
      <c r="I30" s="29"/>
      <c r="J30" s="18"/>
      <c r="K30" s="29"/>
      <c r="L30" s="18"/>
      <c r="M30" s="310"/>
      <c r="N30" s="18"/>
      <c r="O30" s="58" t="str">
        <f>IF(SUM(O7:O15)*$M$30%=0,"-",ROUND(O21*$M$30%,0))</f>
        <v>-</v>
      </c>
      <c r="P30" s="18"/>
      <c r="Q30" s="58" t="str">
        <f>IF(SUM(Q7:Q15)*$M$30%=0,"-",ROUND(Q21*$M$30%,0))</f>
        <v>-</v>
      </c>
      <c r="R30" s="18"/>
      <c r="S30" s="58" t="str">
        <f>IF(SUM(S7:S15)*$M$30%=0,"-",ROUND(S21*$M$30%,0))</f>
        <v>-</v>
      </c>
      <c r="T30" s="18"/>
      <c r="U30" s="58" t="str">
        <f>IF(SUM(U7:U15)*$M$30%=0,"-",ROUND(U21*$M$30%,0))</f>
        <v>-</v>
      </c>
      <c r="V30" s="18"/>
      <c r="W30" s="23" t="str">
        <f>IF(SUM(O30:U30)=0,"-",SUM(O30:U30))</f>
        <v>-</v>
      </c>
      <c r="X30" s="319"/>
    </row>
    <row r="31" spans="1:24" s="195" customFormat="1" ht="5.0999999999999996" customHeight="1" thickBot="1">
      <c r="A31" s="325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18"/>
      <c r="Q31" s="5"/>
      <c r="R31" s="18"/>
      <c r="S31" s="5"/>
      <c r="T31" s="18"/>
      <c r="U31" s="5"/>
      <c r="V31" s="3"/>
      <c r="W31" s="5"/>
      <c r="X31" s="326"/>
    </row>
    <row r="32" spans="1:24" s="195" customFormat="1" ht="15.95" customHeight="1" thickBot="1">
      <c r="A32" s="317"/>
      <c r="B32" s="22" t="s">
        <v>31</v>
      </c>
      <c r="C32" s="18"/>
      <c r="D32" s="18"/>
      <c r="E32" s="29"/>
      <c r="F32" s="18"/>
      <c r="G32" s="29"/>
      <c r="H32" s="18"/>
      <c r="I32" s="29"/>
      <c r="J32" s="18"/>
      <c r="K32" s="29"/>
      <c r="L32" s="18"/>
      <c r="M32" s="310"/>
      <c r="N32" s="18"/>
      <c r="O32" s="58" t="str">
        <f>IF(SUM(O7:O17)*$M$32%=0,"-",ROUND(O21*$M$32%,0))</f>
        <v>-</v>
      </c>
      <c r="P32" s="18"/>
      <c r="Q32" s="58" t="str">
        <f>IF(SUM(Q7:Q17)*$M$32%=0,"-",ROUND(Q21*$M$32%,0))</f>
        <v>-</v>
      </c>
      <c r="R32" s="18"/>
      <c r="S32" s="58" t="str">
        <f>IF(SUM(S7:S17)*$M$32%=0,"-",ROUND(S21*$M$32%,0))</f>
        <v>-</v>
      </c>
      <c r="T32" s="18"/>
      <c r="U32" s="58" t="str">
        <f>IF(SUM(U7:U17)*$M$32%=0,"-",ROUND(U21*$M$32%,0))</f>
        <v>-</v>
      </c>
      <c r="V32" s="18"/>
      <c r="W32" s="23" t="str">
        <f>IF(SUM(O32:U32)=0,"-",SUM(O32:U32))</f>
        <v>-</v>
      </c>
      <c r="X32" s="319"/>
    </row>
    <row r="33" spans="1:24" s="195" customFormat="1" ht="5.0999999999999996" customHeight="1" thickBot="1">
      <c r="A33" s="325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  <c r="P33" s="18"/>
      <c r="Q33" s="5"/>
      <c r="R33" s="18"/>
      <c r="S33" s="5"/>
      <c r="T33" s="18"/>
      <c r="U33" s="5"/>
      <c r="V33" s="3"/>
      <c r="W33" s="5"/>
      <c r="X33" s="326"/>
    </row>
    <row r="34" spans="1:24" s="195" customFormat="1" ht="15.95" customHeight="1" thickBot="1">
      <c r="A34" s="317"/>
      <c r="B34" s="15" t="s">
        <v>32</v>
      </c>
      <c r="C34" s="18"/>
      <c r="D34" s="18"/>
      <c r="E34" s="29"/>
      <c r="F34" s="18"/>
      <c r="G34" s="29"/>
      <c r="H34" s="18"/>
      <c r="I34" s="29"/>
      <c r="J34" s="18"/>
      <c r="K34" s="29"/>
      <c r="L34" s="18"/>
      <c r="M34" s="18"/>
      <c r="N34" s="18"/>
      <c r="O34" s="309"/>
      <c r="P34" s="18"/>
      <c r="Q34" s="309"/>
      <c r="R34" s="18"/>
      <c r="S34" s="309"/>
      <c r="T34" s="18"/>
      <c r="U34" s="309"/>
      <c r="V34" s="18"/>
      <c r="W34" s="23" t="str">
        <f>IF(SUM(O34:U34)=0,"-",SUM(O34:U34))</f>
        <v>-</v>
      </c>
      <c r="X34" s="319"/>
    </row>
    <row r="35" spans="1:24" s="195" customFormat="1" ht="5.0999999999999996" customHeight="1" thickBot="1">
      <c r="A35" s="325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3"/>
      <c r="Q35" s="5"/>
      <c r="R35" s="3"/>
      <c r="S35" s="5"/>
      <c r="T35" s="3"/>
      <c r="U35" s="5"/>
      <c r="V35" s="3"/>
      <c r="W35" s="5"/>
      <c r="X35" s="326"/>
    </row>
    <row r="36" spans="1:24" s="195" customFormat="1" ht="15.75" customHeight="1" thickBot="1">
      <c r="A36" s="317"/>
      <c r="B36" s="15" t="s">
        <v>33</v>
      </c>
      <c r="C36" s="18"/>
      <c r="D36" s="18"/>
      <c r="E36" s="29"/>
      <c r="F36" s="18"/>
      <c r="G36" s="29"/>
      <c r="H36" s="18"/>
      <c r="I36" s="29"/>
      <c r="J36" s="18"/>
      <c r="K36" s="29"/>
      <c r="L36" s="18"/>
      <c r="M36" s="18"/>
      <c r="N36" s="18"/>
      <c r="O36" s="309"/>
      <c r="P36" s="18"/>
      <c r="Q36" s="309"/>
      <c r="R36" s="18"/>
      <c r="S36" s="309"/>
      <c r="T36" s="18"/>
      <c r="U36" s="309"/>
      <c r="V36" s="18"/>
      <c r="W36" s="23" t="str">
        <f>IF(SUM(O36:U36)=0,"-",SUM(O36:U36))</f>
        <v>-</v>
      </c>
      <c r="X36" s="319"/>
    </row>
    <row r="37" spans="1:24" s="195" customFormat="1" ht="5.0999999999999996" customHeight="1" thickBot="1">
      <c r="A37" s="329"/>
      <c r="B37" s="31"/>
      <c r="C37" s="32"/>
      <c r="D37" s="31"/>
      <c r="E37" s="33"/>
      <c r="F37" s="31"/>
      <c r="G37" s="33"/>
      <c r="H37" s="31"/>
      <c r="I37" s="33"/>
      <c r="J37" s="31"/>
      <c r="K37" s="33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30"/>
    </row>
    <row r="38" spans="1:24" s="195" customFormat="1" ht="5.0999999999999996" customHeight="1" thickTop="1" thickBot="1">
      <c r="A38" s="325"/>
      <c r="B38" s="34"/>
      <c r="C38" s="34"/>
      <c r="D38" s="34"/>
      <c r="E38" s="35"/>
      <c r="F38" s="34"/>
      <c r="G38" s="35"/>
      <c r="H38" s="34"/>
      <c r="I38" s="35"/>
      <c r="J38" s="34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26"/>
    </row>
    <row r="39" spans="1:24" s="195" customFormat="1" ht="24.95" customHeight="1" thickTop="1" thickBot="1">
      <c r="A39" s="317"/>
      <c r="B39" s="36" t="s">
        <v>34</v>
      </c>
      <c r="C39" s="18"/>
      <c r="D39" s="37"/>
      <c r="E39" s="29"/>
      <c r="F39" s="37"/>
      <c r="G39" s="29"/>
      <c r="H39" s="18"/>
      <c r="I39" s="29"/>
      <c r="J39" s="18"/>
      <c r="K39" s="29"/>
      <c r="L39" s="18"/>
      <c r="M39" s="18"/>
      <c r="N39" s="37"/>
      <c r="O39" s="38" t="str">
        <f>IF(SUM(O21:O36)=0,"-",SUM(O21:O36))</f>
        <v>-</v>
      </c>
      <c r="P39" s="18"/>
      <c r="Q39" s="38" t="str">
        <f>IF(SUM(Q21:Q36)=0,"-",SUM(Q21:Q36))</f>
        <v>-</v>
      </c>
      <c r="R39" s="18"/>
      <c r="S39" s="38" t="str">
        <f>IF(SUM(S21:S36)=0,"-",SUM(S21:S36))</f>
        <v>-</v>
      </c>
      <c r="T39" s="18"/>
      <c r="U39" s="38" t="str">
        <f>IF(SUM(U21:U36)=0,"-",SUM(U21:U36))</f>
        <v>-</v>
      </c>
      <c r="V39" s="37"/>
      <c r="W39" s="38">
        <f>IF(SUM(O39:U39)=SUM(W21:W36),SUM(O39:U39),"Achtung!!")</f>
        <v>0</v>
      </c>
      <c r="X39" s="319"/>
    </row>
    <row r="40" spans="1:24" s="195" customFormat="1" ht="9.9499999999999993" customHeight="1" thickTop="1">
      <c r="A40" s="331"/>
      <c r="B40" s="332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4"/>
      <c r="P40" s="333"/>
      <c r="Q40" s="334"/>
      <c r="R40" s="333"/>
      <c r="S40" s="334"/>
      <c r="T40" s="333"/>
      <c r="U40" s="334"/>
      <c r="V40" s="333"/>
      <c r="W40" s="334"/>
      <c r="X40" s="335"/>
    </row>
    <row r="41" spans="1:24" hidden="1"/>
    <row r="42" spans="1:24" hidden="1"/>
    <row r="43" spans="1:24" hidden="1"/>
    <row r="45" spans="1:24" hidden="1"/>
    <row r="48" spans="1:24"/>
    <row r="64"/>
    <row r="68" hidden="1"/>
    <row r="69"/>
  </sheetData>
  <sheetProtection password="CD06" sheet="1"/>
  <scenarios current="0" show="0">
    <scenario name="Gehaltsstufe" locked="1" count="1" user="Wirtschaftsministerium Baden-Württemberg" comment="Gehaltsstufe eintragen!">
      <inputCells r="C7" val="Ia, Ib, II a, III, IV a, IVb, V a, V b, V c, VI a, VI b"/>
    </scenario>
  </scenarios>
  <mergeCells count="2">
    <mergeCell ref="G2:M2"/>
    <mergeCell ref="O2:U2"/>
  </mergeCells>
  <phoneticPr fontId="87" type="noConversion"/>
  <printOptions horizontalCentered="1" verticalCentered="1"/>
  <pageMargins left="0.59" right="0.44" top="0.98425196850393704" bottom="0.98425196850393704" header="0.51181102362204722" footer="0.51181102362204722"/>
  <pageSetup paperSize="9" scale="82" orientation="landscape" r:id="rId1"/>
  <headerFooter alignWithMargins="0">
    <oddHeader>&amp;R&amp;"Arial,Fett"&amp;18&amp;A</oddHeader>
    <oddFooter xml:space="preserve">&amp;R&amp;8 2010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X57"/>
  <sheetViews>
    <sheetView workbookViewId="0">
      <selection activeCell="O27" activeCellId="3" sqref="O7:W7 W12:W27 O18:U20 O27:U27"/>
    </sheetView>
  </sheetViews>
  <sheetFormatPr baseColWidth="10" defaultColWidth="0" defaultRowHeight="12.75" zeroHeight="1"/>
  <cols>
    <col min="1" max="1" width="1.7109375" style="6" customWidth="1"/>
    <col min="2" max="2" width="25.7109375" style="6" customWidth="1"/>
    <col min="3" max="3" width="6.85546875" style="6" customWidth="1"/>
    <col min="4" max="4" width="2.28515625" style="6" customWidth="1"/>
    <col min="5" max="5" width="10.85546875" style="6" customWidth="1"/>
    <col min="6" max="6" width="2.28515625" style="6" customWidth="1"/>
    <col min="7" max="7" width="8.7109375" style="6" customWidth="1"/>
    <col min="8" max="8" width="0.85546875" style="6" customWidth="1"/>
    <col min="9" max="9" width="8.710937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8.7109375" style="6" customWidth="1"/>
    <col min="14" max="14" width="2.28515625" style="6" customWidth="1"/>
    <col min="15" max="15" width="13.7109375" style="6" customWidth="1"/>
    <col min="16" max="16" width="0.85546875" style="6" customWidth="1"/>
    <col min="17" max="17" width="13.7109375" style="6" customWidth="1"/>
    <col min="18" max="18" width="0.85546875" style="6" customWidth="1"/>
    <col min="19" max="19" width="13.7109375" style="6" customWidth="1"/>
    <col min="20" max="20" width="0.85546875" style="6" customWidth="1"/>
    <col min="21" max="21" width="13.7109375" style="6" customWidth="1"/>
    <col min="22" max="22" width="2.28515625" style="6" customWidth="1"/>
    <col min="23" max="23" width="15.7109375" style="6" customWidth="1"/>
    <col min="24" max="24" width="1.7109375" style="6" customWidth="1"/>
    <col min="25" max="16384" width="0" style="6" hidden="1"/>
  </cols>
  <sheetData>
    <row r="1" spans="1:24" ht="9.9499999999999993" customHeight="1">
      <c r="A1" s="312"/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5"/>
      <c r="P1" s="314"/>
      <c r="Q1" s="315"/>
      <c r="R1" s="314"/>
      <c r="S1" s="315"/>
      <c r="T1" s="314"/>
      <c r="U1" s="315"/>
      <c r="V1" s="314"/>
      <c r="W1" s="315"/>
      <c r="X1" s="316"/>
    </row>
    <row r="2" spans="1:24" ht="23.25">
      <c r="A2" s="317"/>
      <c r="B2" s="318" t="s">
        <v>13</v>
      </c>
      <c r="C2" s="453"/>
      <c r="D2" s="18"/>
      <c r="E2" s="195"/>
      <c r="F2" s="18"/>
      <c r="G2" s="614" t="s">
        <v>255</v>
      </c>
      <c r="H2" s="615"/>
      <c r="I2" s="615"/>
      <c r="J2" s="615"/>
      <c r="K2" s="615"/>
      <c r="L2" s="615"/>
      <c r="M2" s="616"/>
      <c r="N2" s="18"/>
      <c r="O2" s="620" t="s">
        <v>255</v>
      </c>
      <c r="P2" s="618"/>
      <c r="Q2" s="618"/>
      <c r="R2" s="618"/>
      <c r="S2" s="618"/>
      <c r="T2" s="618"/>
      <c r="U2" s="619"/>
      <c r="V2" s="18"/>
      <c r="W2" s="280"/>
      <c r="X2" s="319"/>
    </row>
    <row r="3" spans="1:24" ht="18">
      <c r="A3" s="320"/>
      <c r="B3" s="12"/>
      <c r="C3" s="11"/>
      <c r="D3" s="11"/>
      <c r="E3" s="11"/>
      <c r="F3" s="11"/>
      <c r="G3" s="178" t="s">
        <v>227</v>
      </c>
      <c r="H3" s="176"/>
      <c r="I3" s="178" t="s">
        <v>228</v>
      </c>
      <c r="J3" s="176"/>
      <c r="K3" s="178" t="s">
        <v>229</v>
      </c>
      <c r="L3" s="176"/>
      <c r="M3" s="178" t="s">
        <v>226</v>
      </c>
      <c r="N3" s="176"/>
      <c r="O3" s="186" t="str">
        <f>G3</f>
        <v>2018</v>
      </c>
      <c r="P3" s="184"/>
      <c r="Q3" s="186" t="str">
        <f>I3</f>
        <v>2019</v>
      </c>
      <c r="R3" s="184"/>
      <c r="S3" s="186" t="str">
        <f>K3</f>
        <v>2020</v>
      </c>
      <c r="T3" s="185"/>
      <c r="U3" s="183" t="str">
        <f>IF(M3=0,"-",M3)</f>
        <v>2021</v>
      </c>
      <c r="V3" s="11"/>
      <c r="W3" s="13" t="s">
        <v>14</v>
      </c>
      <c r="X3" s="321"/>
    </row>
    <row r="4" spans="1:24" ht="18" hidden="1">
      <c r="A4" s="320"/>
      <c r="B4" s="12"/>
      <c r="C4" s="11"/>
      <c r="D4" s="11"/>
      <c r="E4" s="11"/>
      <c r="F4" s="11"/>
      <c r="G4" s="175" t="str">
        <f>IF('Antragsformular (1)'!$E$19=0,"-",IF('Antragsformular (1)'!$E$19/12&gt;=1,"1-12","1-"))</f>
        <v>-</v>
      </c>
      <c r="H4" s="176"/>
      <c r="I4" s="175" t="str">
        <f>IF('Antragsformular (1)'!$E$19=0,"-",IF('Antragsformular (1)'!$E$19/12&gt;=2,"13-24",IF('Antragsformular (1)'!$E$19/12&gt;1,"13-"," ")))</f>
        <v>-</v>
      </c>
      <c r="J4" s="176"/>
      <c r="K4" s="175" t="str">
        <f>IF('Antragsformular (1)'!$E$19=0,"-",IF('Antragsformular (1)'!$E$19/12&gt;=3,"25-36",IF('Antragsformular (1)'!$E$19/12&gt;2,"25-"," ")))</f>
        <v>-</v>
      </c>
      <c r="L4" s="176"/>
      <c r="M4" s="175" t="str">
        <f>IF('Antragsformular (1)'!$E$19=0,"-",IF('Antragsformular (1)'!$E$19/12&gt;=4,"37-48",IF('Antragsformular (1)'!$E$19/12&gt;3,"37-"," ")))</f>
        <v>-</v>
      </c>
      <c r="N4" s="176"/>
      <c r="O4" s="274"/>
      <c r="P4" s="185"/>
      <c r="Q4" s="275"/>
      <c r="R4" s="185"/>
      <c r="S4" s="275"/>
      <c r="T4" s="185"/>
      <c r="U4" s="275"/>
      <c r="V4" s="11"/>
      <c r="W4" s="13"/>
      <c r="X4" s="321"/>
    </row>
    <row r="5" spans="1:24" ht="20.100000000000001" customHeight="1">
      <c r="A5" s="322"/>
      <c r="B5" s="15" t="s">
        <v>15</v>
      </c>
      <c r="C5" s="14"/>
      <c r="D5" s="14"/>
      <c r="E5" s="14" t="s">
        <v>16</v>
      </c>
      <c r="F5" s="14"/>
      <c r="G5" s="323"/>
      <c r="H5" s="14"/>
      <c r="I5" s="323"/>
      <c r="J5" s="14"/>
      <c r="K5" s="323"/>
      <c r="L5" s="14"/>
      <c r="M5" s="323"/>
      <c r="N5" s="14"/>
      <c r="O5" s="17"/>
      <c r="P5" s="14"/>
      <c r="Q5" s="17"/>
      <c r="R5" s="14"/>
      <c r="S5" s="17"/>
      <c r="T5" s="14"/>
      <c r="U5" s="17"/>
      <c r="V5" s="14"/>
      <c r="W5" s="17"/>
      <c r="X5" s="324"/>
    </row>
    <row r="6" spans="1:24" ht="14.1" customHeight="1" thickBot="1">
      <c r="A6" s="317"/>
      <c r="B6" s="19"/>
      <c r="C6" s="18"/>
      <c r="D6" s="18"/>
      <c r="E6" s="14" t="s">
        <v>149</v>
      </c>
      <c r="F6" s="18"/>
      <c r="G6" s="14" t="s">
        <v>21</v>
      </c>
      <c r="H6" s="18"/>
      <c r="I6" s="14" t="s">
        <v>21</v>
      </c>
      <c r="J6" s="18"/>
      <c r="K6" s="14" t="s">
        <v>21</v>
      </c>
      <c r="L6" s="18"/>
      <c r="M6" s="14" t="s">
        <v>21</v>
      </c>
      <c r="N6" s="18"/>
      <c r="O6" s="20" t="s">
        <v>148</v>
      </c>
      <c r="P6" s="18"/>
      <c r="Q6" s="20" t="s">
        <v>148</v>
      </c>
      <c r="R6" s="18"/>
      <c r="S6" s="20" t="s">
        <v>148</v>
      </c>
      <c r="T6" s="18"/>
      <c r="U6" s="20" t="s">
        <v>148</v>
      </c>
      <c r="V6" s="18"/>
      <c r="W6" s="21" t="s">
        <v>148</v>
      </c>
      <c r="X6" s="319"/>
    </row>
    <row r="7" spans="1:24" ht="15.95" customHeight="1" thickBot="1">
      <c r="A7" s="317"/>
      <c r="B7" s="22" t="s">
        <v>35</v>
      </c>
      <c r="C7" s="14"/>
      <c r="D7" s="18"/>
      <c r="E7" s="307"/>
      <c r="F7" s="18"/>
      <c r="G7" s="308"/>
      <c r="H7" s="18"/>
      <c r="I7" s="308"/>
      <c r="J7" s="18"/>
      <c r="K7" s="308"/>
      <c r="L7" s="18"/>
      <c r="M7" s="308"/>
      <c r="N7" s="18"/>
      <c r="O7" s="58" t="str">
        <f>IF(E7*G7=0,"-",E7*G7)</f>
        <v>-</v>
      </c>
      <c r="P7" s="18"/>
      <c r="Q7" s="58" t="str">
        <f>IF(E7*(1+$G$10/100)*I7=0,"-",E7*(1+$G$10%)*I7)</f>
        <v>-</v>
      </c>
      <c r="R7" s="18"/>
      <c r="S7" s="58" t="str">
        <f>IF(E7*POWER(1+$G$10%,2)*K7=0,"-",E7*POWER(1+$G$10%,2)*K7)</f>
        <v>-</v>
      </c>
      <c r="T7" s="18"/>
      <c r="U7" s="58" t="str">
        <f>IF(E7*POWER(1+$G$10%,3)*M7=0,"-",E7*POWER(1+$G$10%,3)*M7)</f>
        <v>-</v>
      </c>
      <c r="V7" s="18"/>
      <c r="W7" s="23" t="str">
        <f>IF(SUM(O7:U7)=0,"-",SUM(O7:U7))</f>
        <v>-</v>
      </c>
      <c r="X7" s="319"/>
    </row>
    <row r="8" spans="1:24" ht="5.0999999999999996" customHeight="1">
      <c r="A8" s="325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3"/>
      <c r="Q8" s="5"/>
      <c r="R8" s="3"/>
      <c r="S8" s="5"/>
      <c r="T8" s="3"/>
      <c r="U8" s="5"/>
      <c r="V8" s="3"/>
      <c r="W8" s="5"/>
      <c r="X8" s="326"/>
    </row>
    <row r="9" spans="1:24" ht="12.75" customHeight="1">
      <c r="A9" s="327"/>
      <c r="B9" s="28"/>
      <c r="C9" s="24"/>
      <c r="D9" s="24"/>
      <c r="E9" s="24"/>
      <c r="F9" s="24"/>
      <c r="G9" s="26" t="s">
        <v>24</v>
      </c>
      <c r="H9" s="24"/>
      <c r="I9" s="323"/>
      <c r="J9" s="14"/>
      <c r="K9" s="323"/>
      <c r="L9" s="14"/>
      <c r="M9" s="323"/>
      <c r="N9" s="14"/>
      <c r="O9" s="17"/>
      <c r="P9" s="14"/>
      <c r="Q9" s="17"/>
      <c r="R9" s="14"/>
      <c r="S9" s="17"/>
      <c r="T9" s="14"/>
      <c r="U9" s="17"/>
      <c r="V9" s="14"/>
      <c r="W9" s="17"/>
      <c r="X9" s="328"/>
    </row>
    <row r="10" spans="1:24" ht="15.95" customHeight="1">
      <c r="A10" s="317"/>
      <c r="B10" s="22" t="s">
        <v>25</v>
      </c>
      <c r="C10" s="18"/>
      <c r="D10" s="18"/>
      <c r="E10" s="29"/>
      <c r="F10" s="18"/>
      <c r="G10" s="311"/>
      <c r="H10" s="18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319"/>
    </row>
    <row r="11" spans="1:24" ht="5.0999999999999996" customHeight="1" thickBot="1">
      <c r="A11" s="325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3"/>
      <c r="Q11" s="5"/>
      <c r="R11" s="3"/>
      <c r="S11" s="5"/>
      <c r="T11" s="3"/>
      <c r="U11" s="5"/>
      <c r="V11" s="3"/>
      <c r="W11" s="5"/>
      <c r="X11" s="326"/>
    </row>
    <row r="12" spans="1:24" ht="15.95" customHeight="1" thickBot="1">
      <c r="A12" s="317"/>
      <c r="B12" s="15" t="s">
        <v>27</v>
      </c>
      <c r="C12" s="18"/>
      <c r="D12" s="18"/>
      <c r="E12" s="29"/>
      <c r="F12" s="18"/>
      <c r="G12" s="29"/>
      <c r="H12" s="18"/>
      <c r="I12" s="29"/>
      <c r="J12" s="18"/>
      <c r="K12" s="29"/>
      <c r="L12" s="18"/>
      <c r="M12" s="18"/>
      <c r="N12" s="18"/>
      <c r="O12" s="309"/>
      <c r="P12" s="18"/>
      <c r="Q12" s="309"/>
      <c r="R12" s="18"/>
      <c r="S12" s="309"/>
      <c r="T12" s="18"/>
      <c r="U12" s="309"/>
      <c r="V12" s="18"/>
      <c r="W12" s="23" t="str">
        <f>IF(SUM(O12:U12)=0,"-",SUM(O12:U12))</f>
        <v>-</v>
      </c>
      <c r="X12" s="319"/>
    </row>
    <row r="13" spans="1:24" ht="5.0999999999999996" customHeight="1" thickBot="1">
      <c r="A13" s="325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Q13" s="5"/>
      <c r="R13" s="3"/>
      <c r="S13" s="5"/>
      <c r="T13" s="3"/>
      <c r="U13" s="5"/>
      <c r="V13" s="3"/>
      <c r="W13" s="5"/>
      <c r="X13" s="326"/>
    </row>
    <row r="14" spans="1:24" ht="15.95" customHeight="1" thickBot="1">
      <c r="A14" s="317"/>
      <c r="B14" s="15" t="s">
        <v>28</v>
      </c>
      <c r="C14" s="18"/>
      <c r="D14" s="18"/>
      <c r="E14" s="29"/>
      <c r="F14" s="18"/>
      <c r="G14" s="29"/>
      <c r="H14" s="18"/>
      <c r="I14" s="29"/>
      <c r="J14" s="18"/>
      <c r="K14" s="29"/>
      <c r="L14" s="18"/>
      <c r="M14" s="18"/>
      <c r="N14" s="18"/>
      <c r="O14" s="309"/>
      <c r="P14" s="18"/>
      <c r="Q14" s="309"/>
      <c r="R14" s="18"/>
      <c r="S14" s="309"/>
      <c r="T14" s="18"/>
      <c r="U14" s="309"/>
      <c r="V14" s="18"/>
      <c r="W14" s="23" t="str">
        <f>IF(SUM(O14:U14)=0,"-",SUM(O14:U14))</f>
        <v>-</v>
      </c>
      <c r="X14" s="319"/>
    </row>
    <row r="15" spans="1:24" ht="5.0999999999999996" customHeight="1">
      <c r="A15" s="325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3"/>
      <c r="Q15" s="5"/>
      <c r="R15" s="3"/>
      <c r="S15" s="5"/>
      <c r="T15" s="3"/>
      <c r="U15" s="5"/>
      <c r="V15" s="3"/>
      <c r="W15" s="5"/>
      <c r="X15" s="326"/>
    </row>
    <row r="16" spans="1:24" ht="5.0999999999999996" customHeight="1">
      <c r="A16" s="325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Q16" s="5"/>
      <c r="R16" s="3"/>
      <c r="S16" s="5"/>
      <c r="T16" s="3"/>
      <c r="U16" s="5"/>
      <c r="V16" s="3"/>
      <c r="W16" s="5"/>
      <c r="X16" s="326"/>
    </row>
    <row r="17" spans="1:24" ht="15.95" customHeight="1" thickBot="1">
      <c r="A17" s="317"/>
      <c r="B17" s="15" t="s">
        <v>29</v>
      </c>
      <c r="C17" s="18"/>
      <c r="D17" s="18"/>
      <c r="E17" s="29"/>
      <c r="F17" s="18"/>
      <c r="G17" s="29"/>
      <c r="H17" s="18"/>
      <c r="I17" s="29"/>
      <c r="J17" s="18"/>
      <c r="K17" s="29"/>
      <c r="L17" s="18"/>
      <c r="M17" s="14" t="s">
        <v>24</v>
      </c>
      <c r="N17" s="18"/>
      <c r="O17" s="27"/>
      <c r="P17" s="18"/>
      <c r="Q17" s="27"/>
      <c r="R17" s="18"/>
      <c r="S17" s="27"/>
      <c r="T17" s="18"/>
      <c r="U17" s="27"/>
      <c r="V17" s="18"/>
      <c r="W17" s="27"/>
      <c r="X17" s="319"/>
    </row>
    <row r="18" spans="1:24" ht="15.95" customHeight="1" thickBot="1">
      <c r="A18" s="194"/>
      <c r="B18" s="22" t="s">
        <v>30</v>
      </c>
      <c r="C18" s="18"/>
      <c r="D18" s="18"/>
      <c r="E18" s="29"/>
      <c r="F18" s="18"/>
      <c r="G18" s="29"/>
      <c r="H18" s="18"/>
      <c r="I18" s="29"/>
      <c r="J18" s="18"/>
      <c r="K18" s="29"/>
      <c r="L18" s="18"/>
      <c r="M18" s="310"/>
      <c r="N18" s="18"/>
      <c r="O18" s="58" t="str">
        <f>IF(SUM(O7:O7)*$M$18%=0,"-",O7*$M$18%)</f>
        <v>-</v>
      </c>
      <c r="P18" s="18"/>
      <c r="Q18" s="58" t="str">
        <f>IF(SUM(Q7:Q7)*$M$18%=0,"-",Q7*$M$18%)</f>
        <v>-</v>
      </c>
      <c r="R18" s="18"/>
      <c r="S18" s="58" t="str">
        <f>IF(SUM(S7:S7)*$M$18%=0,"-",S7*$M$18%)</f>
        <v>-</v>
      </c>
      <c r="T18" s="18"/>
      <c r="U18" s="58" t="str">
        <f>IF(SUM(U7:U7)*$M$18%=0,"-",U7*$M$18%)</f>
        <v>-</v>
      </c>
      <c r="V18" s="18"/>
      <c r="W18" s="23" t="str">
        <f>IF(SUM(O18:U18)=0,"-",SUM(O18:U18))</f>
        <v>-</v>
      </c>
      <c r="X18" s="319"/>
    </row>
    <row r="19" spans="1:24" ht="5.0999999999999996" customHeight="1" thickBot="1">
      <c r="A19" s="325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5"/>
      <c r="R19" s="3"/>
      <c r="S19" s="5"/>
      <c r="T19" s="3"/>
      <c r="U19" s="5"/>
      <c r="V19" s="3"/>
      <c r="W19" s="5"/>
      <c r="X19" s="326"/>
    </row>
    <row r="20" spans="1:24" ht="15.95" customHeight="1" thickBot="1">
      <c r="A20" s="317"/>
      <c r="B20" s="22" t="s">
        <v>31</v>
      </c>
      <c r="C20" s="18"/>
      <c r="D20" s="18"/>
      <c r="E20" s="29"/>
      <c r="F20" s="18"/>
      <c r="G20" s="29"/>
      <c r="H20" s="18"/>
      <c r="I20" s="29"/>
      <c r="J20" s="18"/>
      <c r="K20" s="29"/>
      <c r="L20" s="18"/>
      <c r="M20" s="310"/>
      <c r="N20" s="18"/>
      <c r="O20" s="58" t="str">
        <f>IF(SUM(O7:O7)*$M$20%=0,"-",O7*$M$20%)</f>
        <v>-</v>
      </c>
      <c r="P20" s="18"/>
      <c r="Q20" s="58" t="str">
        <f>IF(SUM(Q7:Q7)*$M$20%=0,"-",Q7*$M$20%)</f>
        <v>-</v>
      </c>
      <c r="R20" s="18"/>
      <c r="S20" s="58" t="str">
        <f>IF(SUM(S7:S7)*$M$20%=0,"-",S7*$M$20%)</f>
        <v>-</v>
      </c>
      <c r="T20" s="18"/>
      <c r="U20" s="58" t="str">
        <f>IF(SUM(U7:U7)*$M$20%=0,"-",U7*$M$20%)</f>
        <v>-</v>
      </c>
      <c r="V20" s="18"/>
      <c r="W20" s="23" t="str">
        <f>IF(SUM(O20:U20)=0,"-",SUM(O20:U20))</f>
        <v>-</v>
      </c>
      <c r="X20" s="319"/>
    </row>
    <row r="21" spans="1:24" ht="5.0999999999999996" customHeight="1" thickBot="1">
      <c r="A21" s="325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3"/>
      <c r="Q21" s="5"/>
      <c r="R21" s="3"/>
      <c r="S21" s="5"/>
      <c r="T21" s="3"/>
      <c r="U21" s="5"/>
      <c r="V21" s="3"/>
      <c r="W21" s="5"/>
      <c r="X21" s="326"/>
    </row>
    <row r="22" spans="1:24" ht="15.95" customHeight="1" thickBot="1">
      <c r="A22" s="317"/>
      <c r="B22" s="15" t="s">
        <v>32</v>
      </c>
      <c r="C22" s="18"/>
      <c r="D22" s="18"/>
      <c r="E22" s="29"/>
      <c r="F22" s="18"/>
      <c r="G22" s="29"/>
      <c r="H22" s="18"/>
      <c r="I22" s="29"/>
      <c r="J22" s="18"/>
      <c r="K22" s="29"/>
      <c r="L22" s="18"/>
      <c r="M22" s="18"/>
      <c r="N22" s="18"/>
      <c r="O22" s="309"/>
      <c r="P22" s="18"/>
      <c r="Q22" s="309"/>
      <c r="R22" s="18"/>
      <c r="S22" s="309"/>
      <c r="T22" s="18"/>
      <c r="U22" s="309"/>
      <c r="V22" s="18"/>
      <c r="W22" s="23" t="str">
        <f>IF(SUM(O22:U22)=0,"-",SUM(O22:U22))</f>
        <v>-</v>
      </c>
      <c r="X22" s="319"/>
    </row>
    <row r="23" spans="1:24" ht="5.0999999999999996" customHeight="1" thickBot="1">
      <c r="A23" s="325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"/>
      <c r="Q23" s="5"/>
      <c r="R23" s="3"/>
      <c r="S23" s="5"/>
      <c r="T23" s="3"/>
      <c r="U23" s="5"/>
      <c r="V23" s="3"/>
      <c r="W23" s="5"/>
      <c r="X23" s="326"/>
    </row>
    <row r="24" spans="1:24" ht="15.75" customHeight="1" thickBot="1">
      <c r="A24" s="317"/>
      <c r="B24" s="15" t="s">
        <v>33</v>
      </c>
      <c r="C24" s="18"/>
      <c r="D24" s="18"/>
      <c r="E24" s="29"/>
      <c r="F24" s="18"/>
      <c r="G24" s="29"/>
      <c r="H24" s="18"/>
      <c r="I24" s="29"/>
      <c r="J24" s="18"/>
      <c r="K24" s="29"/>
      <c r="L24" s="18"/>
      <c r="M24" s="18"/>
      <c r="N24" s="18"/>
      <c r="O24" s="309"/>
      <c r="P24" s="18"/>
      <c r="Q24" s="309"/>
      <c r="R24" s="18"/>
      <c r="S24" s="309"/>
      <c r="T24" s="18"/>
      <c r="U24" s="309"/>
      <c r="V24" s="18"/>
      <c r="W24" s="23" t="str">
        <f>IF(SUM(O24:U24)=0,"-",SUM(O24:U24))</f>
        <v>-</v>
      </c>
      <c r="X24" s="319"/>
    </row>
    <row r="25" spans="1:24" ht="5.0999999999999996" customHeight="1" thickBot="1">
      <c r="A25" s="329"/>
      <c r="B25" s="31"/>
      <c r="C25" s="32"/>
      <c r="D25" s="31"/>
      <c r="E25" s="33"/>
      <c r="F25" s="31"/>
      <c r="G25" s="33"/>
      <c r="H25" s="31"/>
      <c r="I25" s="33"/>
      <c r="J25" s="31"/>
      <c r="K25" s="3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30"/>
    </row>
    <row r="26" spans="1:24" ht="5.0999999999999996" customHeight="1" thickTop="1" thickBot="1">
      <c r="A26" s="325"/>
      <c r="B26" s="34"/>
      <c r="C26" s="34"/>
      <c r="D26" s="34"/>
      <c r="E26" s="35"/>
      <c r="F26" s="34"/>
      <c r="G26" s="35"/>
      <c r="H26" s="34"/>
      <c r="I26" s="35"/>
      <c r="J26" s="34"/>
      <c r="K26" s="35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26"/>
    </row>
    <row r="27" spans="1:24" ht="24.95" customHeight="1" thickTop="1" thickBot="1">
      <c r="A27" s="317"/>
      <c r="B27" s="36" t="s">
        <v>34</v>
      </c>
      <c r="C27" s="18"/>
      <c r="D27" s="37"/>
      <c r="E27" s="29"/>
      <c r="F27" s="37"/>
      <c r="G27" s="29"/>
      <c r="H27" s="18"/>
      <c r="I27" s="29"/>
      <c r="J27" s="18"/>
      <c r="K27" s="29"/>
      <c r="L27" s="18"/>
      <c r="M27" s="18"/>
      <c r="N27" s="37"/>
      <c r="O27" s="38" t="str">
        <f>IF(SUM(O7:O24)=0,"-",SUM(O7:O24))</f>
        <v>-</v>
      </c>
      <c r="P27" s="18"/>
      <c r="Q27" s="38" t="str">
        <f>IF(SUM(Q7:Q24)=0,"-",SUM(Q7:Q24))</f>
        <v>-</v>
      </c>
      <c r="R27" s="18"/>
      <c r="S27" s="38" t="str">
        <f>IF(SUM(S7:S24)=0,"-",SUM(S7:S24))</f>
        <v>-</v>
      </c>
      <c r="T27" s="18"/>
      <c r="U27" s="38" t="str">
        <f>IF(SUM(U7:U24)=0,"-",SUM(U7:U24))</f>
        <v>-</v>
      </c>
      <c r="V27" s="37"/>
      <c r="W27" s="38">
        <f>IF(SUM(O27:U27)=SUM(W7:W24),SUM(O27:U27),"Achtung!!")</f>
        <v>0</v>
      </c>
      <c r="X27" s="319"/>
    </row>
    <row r="28" spans="1:24" ht="9.9499999999999993" customHeight="1" thickTop="1">
      <c r="A28" s="331"/>
      <c r="B28" s="332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4"/>
      <c r="P28" s="333"/>
      <c r="Q28" s="334"/>
      <c r="R28" s="333"/>
      <c r="S28" s="334"/>
      <c r="T28" s="333"/>
      <c r="U28" s="334"/>
      <c r="V28" s="333"/>
      <c r="W28" s="334"/>
      <c r="X28" s="335"/>
    </row>
    <row r="29" spans="1:24" hidden="1"/>
    <row r="30" spans="1:24" hidden="1"/>
    <row r="31" spans="1:24" hidden="1"/>
    <row r="32" spans="1:24" hidden="1"/>
    <row r="33" hidden="1"/>
    <row r="34" hidden="1"/>
    <row r="35" hidden="1"/>
    <row r="36" hidden="1"/>
    <row r="37" hidden="1"/>
    <row r="38" hidden="1"/>
    <row r="39" customFormat="1" hidden="1"/>
    <row r="40" customFormat="1" hidden="1"/>
    <row r="41" customFormat="1" hidden="1"/>
    <row r="42" customFormat="1" hidden="1"/>
    <row r="48"/>
    <row r="56" hidden="1"/>
    <row r="57"/>
  </sheetData>
  <sheetProtection password="CD06" sheet="1"/>
  <scenarios current="0" show="0">
    <scenario name="Gehaltsstufe" locked="1" count="1" user="Wirtschaftsministerium Baden-Württemberg" comment="Gehaltsstufe eintragen!">
      <inputCells r="C7" val="Ia, Ib, II a, III, IV a, IVb, V a, V b, V c, VI a, VI b"/>
    </scenario>
  </scenarios>
  <mergeCells count="2">
    <mergeCell ref="G2:M2"/>
    <mergeCell ref="O2:U2"/>
  </mergeCells>
  <phoneticPr fontId="8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>
    <oddHeader>&amp;R&amp;"Arial,Fett"&amp;18&amp;A</oddHeader>
    <oddFooter>&amp;R&amp;8 2010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35"/>
  <sheetViews>
    <sheetView topLeftCell="A25" zoomScale="115" workbookViewId="0">
      <selection activeCell="H34" sqref="H34"/>
    </sheetView>
  </sheetViews>
  <sheetFormatPr baseColWidth="10" defaultColWidth="0" defaultRowHeight="12.75" zeroHeight="1"/>
  <cols>
    <col min="1" max="1" width="1.140625" style="535" customWidth="1"/>
    <col min="2" max="7" width="11.42578125" style="273" customWidth="1"/>
    <col min="8" max="8" width="23.140625" style="536" customWidth="1"/>
    <col min="9" max="9" width="2.42578125" customWidth="1"/>
  </cols>
  <sheetData>
    <row r="1" spans="1:9" ht="27" customHeight="1">
      <c r="A1" s="521"/>
      <c r="B1" s="621"/>
      <c r="C1" s="621"/>
      <c r="D1" s="621"/>
      <c r="E1" s="621"/>
      <c r="F1" s="621"/>
      <c r="G1" s="621"/>
      <c r="H1" s="522"/>
      <c r="I1" s="106"/>
    </row>
    <row r="2" spans="1:9" ht="23.25" customHeight="1">
      <c r="A2" s="523"/>
      <c r="B2" s="509"/>
      <c r="C2" s="510"/>
      <c r="D2" s="509"/>
      <c r="E2" s="511"/>
      <c r="F2" s="512"/>
      <c r="G2" s="509"/>
      <c r="H2" s="524"/>
      <c r="I2" s="106"/>
    </row>
    <row r="3" spans="1:9" ht="18" customHeight="1">
      <c r="A3" s="523"/>
      <c r="B3" s="513"/>
      <c r="C3" s="233"/>
      <c r="D3" s="234"/>
      <c r="E3" s="234"/>
      <c r="F3" s="234"/>
      <c r="G3" s="234"/>
      <c r="H3" s="525"/>
      <c r="I3" s="106"/>
    </row>
    <row r="4" spans="1:9" ht="15.75" customHeight="1">
      <c r="A4" s="523"/>
      <c r="B4" s="514"/>
      <c r="C4" s="235"/>
      <c r="D4" s="253"/>
      <c r="E4" s="236"/>
      <c r="F4" s="236"/>
      <c r="G4" s="236"/>
      <c r="H4" s="526"/>
      <c r="I4" s="106"/>
    </row>
    <row r="5" spans="1:9" ht="18.75" customHeight="1">
      <c r="A5" s="523"/>
      <c r="B5" s="514"/>
      <c r="C5" s="237"/>
      <c r="D5" s="253"/>
      <c r="E5" s="236"/>
      <c r="F5" s="236"/>
      <c r="G5" s="236"/>
      <c r="H5" s="526"/>
      <c r="I5" s="106"/>
    </row>
    <row r="6" spans="1:9">
      <c r="A6" s="523"/>
      <c r="B6" s="514"/>
      <c r="C6" s="236"/>
      <c r="D6" s="236"/>
      <c r="E6" s="236"/>
      <c r="F6" s="254"/>
      <c r="G6" s="236"/>
      <c r="H6" s="526"/>
      <c r="I6" s="106"/>
    </row>
    <row r="7" spans="1:9" ht="15.75" customHeight="1">
      <c r="A7" s="523"/>
      <c r="B7" s="509"/>
      <c r="C7" s="255"/>
      <c r="D7" s="256"/>
      <c r="E7" s="256"/>
      <c r="F7" s="256"/>
      <c r="G7" s="238"/>
      <c r="H7" s="524"/>
      <c r="I7" s="106"/>
    </row>
    <row r="8" spans="1:9" ht="18" customHeight="1">
      <c r="A8" s="523"/>
      <c r="B8" s="509"/>
      <c r="C8" s="254"/>
      <c r="D8" s="239"/>
      <c r="E8" s="240"/>
      <c r="F8" s="238"/>
      <c r="G8" s="238"/>
      <c r="H8" s="524"/>
      <c r="I8" s="106"/>
    </row>
    <row r="9" spans="1:9" ht="18" customHeight="1">
      <c r="A9" s="523"/>
      <c r="B9" s="517"/>
      <c r="C9" s="254"/>
      <c r="D9" s="239"/>
      <c r="E9" s="240"/>
      <c r="F9" s="238"/>
      <c r="G9" s="238"/>
      <c r="H9" s="524"/>
      <c r="I9" s="106"/>
    </row>
    <row r="10" spans="1:9" ht="18" customHeight="1">
      <c r="A10" s="523"/>
      <c r="B10" s="509"/>
      <c r="C10" s="254"/>
      <c r="D10" s="241"/>
      <c r="E10" s="240"/>
      <c r="F10" s="238"/>
      <c r="G10" s="238"/>
      <c r="H10" s="524"/>
      <c r="I10" s="106"/>
    </row>
    <row r="11" spans="1:9" ht="18" customHeight="1">
      <c r="A11" s="523"/>
      <c r="B11" s="509"/>
      <c r="C11" s="254"/>
      <c r="D11" s="241"/>
      <c r="E11" s="240"/>
      <c r="F11" s="238"/>
      <c r="G11" s="238"/>
      <c r="H11" s="524"/>
      <c r="I11" s="106"/>
    </row>
    <row r="12" spans="1:9" ht="18" customHeight="1">
      <c r="A12" s="523"/>
      <c r="B12" s="509"/>
      <c r="C12" s="254"/>
      <c r="D12" s="241"/>
      <c r="E12" s="240"/>
      <c r="F12" s="238"/>
      <c r="G12" s="238"/>
      <c r="H12" s="524"/>
      <c r="I12" s="106"/>
    </row>
    <row r="13" spans="1:9">
      <c r="A13" s="523"/>
      <c r="B13" s="509"/>
      <c r="C13" s="238"/>
      <c r="D13" s="238"/>
      <c r="E13" s="238"/>
      <c r="F13" s="238"/>
      <c r="G13" s="242"/>
      <c r="H13" s="524"/>
      <c r="I13" s="106"/>
    </row>
    <row r="14" spans="1:9" ht="15" customHeight="1">
      <c r="A14" s="523"/>
      <c r="B14" s="515"/>
      <c r="C14" s="243"/>
      <c r="D14" s="253"/>
      <c r="E14" s="244"/>
      <c r="F14" s="244"/>
      <c r="G14" s="244"/>
      <c r="H14" s="527"/>
      <c r="I14" s="106"/>
    </row>
    <row r="15" spans="1:9" ht="15" customHeight="1">
      <c r="A15" s="523"/>
      <c r="B15" s="514"/>
      <c r="C15" s="236"/>
      <c r="D15" s="257"/>
      <c r="E15" s="257"/>
      <c r="F15" s="258"/>
      <c r="G15" s="259"/>
      <c r="H15" s="528"/>
      <c r="I15" s="106"/>
    </row>
    <row r="16" spans="1:9" ht="15" customHeight="1">
      <c r="A16" s="523"/>
      <c r="B16" s="513"/>
      <c r="C16" s="234"/>
      <c r="D16" s="245"/>
      <c r="E16" s="234"/>
      <c r="F16" s="234"/>
      <c r="G16" s="234"/>
      <c r="H16" s="525"/>
      <c r="I16" s="106"/>
    </row>
    <row r="17" spans="1:9" ht="15.75" customHeight="1">
      <c r="A17" s="523"/>
      <c r="B17" s="514"/>
      <c r="C17" s="260"/>
      <c r="D17" s="261"/>
      <c r="E17" s="262"/>
      <c r="F17" s="246"/>
      <c r="G17" s="263"/>
      <c r="H17" s="526"/>
      <c r="I17" s="106"/>
    </row>
    <row r="18" spans="1:9" ht="15" customHeight="1">
      <c r="A18" s="523"/>
      <c r="B18" s="516"/>
      <c r="C18" s="264"/>
      <c r="D18" s="246"/>
      <c r="E18" s="246"/>
      <c r="F18" s="246"/>
      <c r="G18" s="246"/>
      <c r="H18" s="529"/>
      <c r="I18" s="106"/>
    </row>
    <row r="19" spans="1:9" ht="15" customHeight="1">
      <c r="A19" s="523"/>
      <c r="B19" s="514"/>
      <c r="C19" s="252"/>
      <c r="D19" s="247"/>
      <c r="E19" s="265"/>
      <c r="F19" s="248"/>
      <c r="G19" s="248"/>
      <c r="H19" s="530"/>
      <c r="I19" s="106"/>
    </row>
    <row r="20" spans="1:9">
      <c r="A20" s="523"/>
      <c r="B20" s="514"/>
      <c r="C20" s="236"/>
      <c r="D20" s="236"/>
      <c r="E20" s="236"/>
      <c r="F20" s="236"/>
      <c r="G20" s="236"/>
      <c r="H20" s="526"/>
      <c r="I20" s="106"/>
    </row>
    <row r="21" spans="1:9" ht="15" customHeight="1">
      <c r="A21" s="523"/>
      <c r="B21" s="516"/>
      <c r="C21" s="252"/>
      <c r="D21" s="249"/>
      <c r="E21" s="246"/>
      <c r="F21" s="246"/>
      <c r="G21" s="246"/>
      <c r="H21" s="529"/>
      <c r="I21" s="106"/>
    </row>
    <row r="22" spans="1:9">
      <c r="A22" s="523"/>
      <c r="B22" s="515"/>
      <c r="C22" s="244"/>
      <c r="D22" s="257"/>
      <c r="E22" s="266"/>
      <c r="F22" s="266"/>
      <c r="G22" s="266"/>
      <c r="H22" s="531"/>
      <c r="I22" s="106"/>
    </row>
    <row r="23" spans="1:9" ht="15" customHeight="1">
      <c r="A23" s="523"/>
      <c r="B23" s="518"/>
      <c r="C23" s="243"/>
      <c r="D23" s="246"/>
      <c r="E23" s="246"/>
      <c r="F23" s="246"/>
      <c r="G23" s="246"/>
      <c r="H23" s="529"/>
      <c r="I23" s="106"/>
    </row>
    <row r="24" spans="1:9" ht="15" customHeight="1">
      <c r="A24" s="523"/>
      <c r="B24" s="515"/>
      <c r="C24" s="244"/>
      <c r="D24" s="267"/>
      <c r="E24" s="244"/>
      <c r="F24" s="244"/>
      <c r="G24" s="244"/>
      <c r="H24" s="527"/>
      <c r="I24" s="106"/>
    </row>
    <row r="25" spans="1:9" ht="15" customHeight="1">
      <c r="A25" s="523"/>
      <c r="B25" s="516"/>
      <c r="C25" s="243"/>
      <c r="D25" s="246"/>
      <c r="E25" s="246"/>
      <c r="F25" s="246"/>
      <c r="G25" s="246"/>
      <c r="H25" s="529"/>
      <c r="I25" s="106"/>
    </row>
    <row r="26" spans="1:9" ht="15" customHeight="1">
      <c r="A26" s="523"/>
      <c r="B26" s="515"/>
      <c r="C26" s="268"/>
      <c r="D26" s="268"/>
      <c r="E26" s="268"/>
      <c r="F26" s="268"/>
      <c r="G26" s="268"/>
      <c r="H26" s="532"/>
      <c r="I26" s="106"/>
    </row>
    <row r="27" spans="1:9" ht="15" customHeight="1">
      <c r="A27" s="523"/>
      <c r="B27" s="516"/>
      <c r="C27" s="246"/>
      <c r="D27" s="246"/>
      <c r="E27" s="246"/>
      <c r="F27" s="246"/>
      <c r="G27" s="243"/>
      <c r="H27" s="529"/>
      <c r="I27" s="106"/>
    </row>
    <row r="28" spans="1:9" ht="15.75" customHeight="1">
      <c r="A28" s="523"/>
      <c r="B28" s="519"/>
      <c r="C28" s="250"/>
      <c r="D28" s="251"/>
      <c r="E28" s="272"/>
      <c r="F28" s="251"/>
      <c r="G28" s="270"/>
      <c r="H28" s="533"/>
      <c r="I28" s="106"/>
    </row>
    <row r="29" spans="1:9" ht="15" customHeight="1">
      <c r="A29" s="523"/>
      <c r="B29" s="516"/>
      <c r="C29" s="243"/>
      <c r="D29" s="246"/>
      <c r="E29" s="246"/>
      <c r="F29" s="246"/>
      <c r="G29" s="243"/>
      <c r="H29" s="529"/>
      <c r="I29" s="106"/>
    </row>
    <row r="30" spans="1:9" ht="18" customHeight="1">
      <c r="A30" s="523"/>
      <c r="B30" s="520"/>
      <c r="C30" s="271"/>
      <c r="D30" s="271"/>
      <c r="E30" s="271"/>
      <c r="F30" s="271"/>
      <c r="G30" s="270"/>
      <c r="H30" s="533"/>
      <c r="I30" s="106"/>
    </row>
    <row r="31" spans="1:9" ht="15" customHeight="1">
      <c r="A31" s="523"/>
      <c r="B31" s="516"/>
      <c r="C31" s="243"/>
      <c r="D31" s="249"/>
      <c r="E31" s="246"/>
      <c r="F31" s="246"/>
      <c r="G31" s="246"/>
      <c r="H31" s="529"/>
      <c r="I31" s="106"/>
    </row>
    <row r="32" spans="1:9" ht="15" customHeight="1">
      <c r="A32" s="523"/>
      <c r="B32" s="519"/>
      <c r="C32" s="269"/>
      <c r="D32" s="269"/>
      <c r="E32" s="269"/>
      <c r="F32" s="269"/>
      <c r="G32" s="269"/>
      <c r="H32" s="534"/>
      <c r="I32" s="106"/>
    </row>
    <row r="33" spans="1:9">
      <c r="A33" s="523"/>
      <c r="B33" s="515"/>
      <c r="C33" s="244"/>
      <c r="D33" s="244"/>
      <c r="E33" s="244"/>
      <c r="F33" s="244"/>
      <c r="G33" s="244"/>
      <c r="H33" s="527"/>
      <c r="I33" s="106"/>
    </row>
    <row r="34" spans="1:9" ht="282.75" customHeight="1">
      <c r="A34" s="537"/>
      <c r="B34" s="538"/>
      <c r="C34" s="539"/>
      <c r="D34" s="539"/>
      <c r="E34" s="539"/>
      <c r="F34" s="539"/>
      <c r="G34" s="539"/>
      <c r="H34" s="540" t="s">
        <v>253</v>
      </c>
      <c r="I34" s="106"/>
    </row>
    <row r="35" spans="1:9" ht="9" customHeight="1">
      <c r="A35" s="541"/>
      <c r="B35" s="541"/>
      <c r="C35" s="541"/>
      <c r="D35" s="541"/>
      <c r="E35" s="541"/>
      <c r="F35" s="541"/>
      <c r="G35" s="541"/>
      <c r="H35" s="517"/>
      <c r="I35" s="517"/>
    </row>
  </sheetData>
  <mergeCells count="1">
    <mergeCell ref="B1:G1"/>
  </mergeCells>
  <phoneticPr fontId="87" type="noConversion"/>
  <pageMargins left="0.78740157480314965" right="0.31496062992125984" top="0.51181102362204722" bottom="0.31496062992125984" header="0.51181102362204722" footer="0.27559055118110237"/>
  <pageSetup paperSize="9" scale="97" orientation="portrait" r:id="rId1"/>
  <headerFooter alignWithMargins="0">
    <oddHeader>&amp;R&amp;"Arial,Fett"&amp;12&amp;A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AD71"/>
  <sheetViews>
    <sheetView zoomScale="86" workbookViewId="0">
      <pane xSplit="4" topLeftCell="E1" activePane="topRight" state="frozen"/>
      <selection pane="topRight" activeCell="U38" activeCellId="3" sqref="U7:AC18 AC21:AC38 U27:AA31 U38:AA38"/>
    </sheetView>
  </sheetViews>
  <sheetFormatPr baseColWidth="10" defaultColWidth="0" defaultRowHeight="12.75" zeroHeight="1"/>
  <cols>
    <col min="1" max="1" width="1.7109375" style="6" customWidth="1"/>
    <col min="2" max="2" width="25.7109375" style="6" customWidth="1"/>
    <col min="3" max="3" width="8.85546875" style="6" customWidth="1"/>
    <col min="4" max="4" width="2.28515625" style="6" customWidth="1"/>
    <col min="5" max="5" width="10.85546875" style="6" customWidth="1"/>
    <col min="6" max="6" width="0.85546875" style="6" customWidth="1"/>
    <col min="7" max="7" width="10.85546875" style="6" customWidth="1"/>
    <col min="8" max="8" width="0.85546875" style="6" customWidth="1"/>
    <col min="9" max="9" width="10.85546875" style="6" customWidth="1"/>
    <col min="10" max="10" width="0.85546875" style="6" customWidth="1"/>
    <col min="11" max="11" width="10.85546875" style="6" customWidth="1"/>
    <col min="12" max="12" width="2.28515625" style="6" customWidth="1"/>
    <col min="13" max="13" width="8.7109375" style="6" customWidth="1"/>
    <col min="14" max="14" width="0.85546875" style="6" customWidth="1"/>
    <col min="15" max="15" width="8.7109375" style="6" customWidth="1"/>
    <col min="16" max="16" width="0.85546875" style="6" customWidth="1"/>
    <col min="17" max="17" width="8.7109375" style="6" customWidth="1"/>
    <col min="18" max="18" width="0.85546875" style="6" customWidth="1"/>
    <col min="19" max="19" width="8.7109375" style="6" customWidth="1"/>
    <col min="20" max="20" width="2.28515625" style="6" customWidth="1"/>
    <col min="21" max="21" width="13.7109375" style="6" customWidth="1"/>
    <col min="22" max="22" width="0.85546875" style="6" customWidth="1"/>
    <col min="23" max="23" width="13.7109375" style="6" customWidth="1"/>
    <col min="24" max="24" width="0.85546875" style="6" customWidth="1"/>
    <col min="25" max="25" width="13.7109375" style="6" customWidth="1"/>
    <col min="26" max="26" width="0.85546875" style="6" customWidth="1"/>
    <col min="27" max="27" width="13.7109375" style="6" customWidth="1"/>
    <col min="28" max="28" width="2.28515625" style="6" customWidth="1"/>
    <col min="29" max="29" width="15.7109375" style="6" customWidth="1"/>
    <col min="30" max="30" width="3.140625" style="6" customWidth="1"/>
    <col min="31" max="16384" width="0" style="6" hidden="1"/>
  </cols>
  <sheetData>
    <row r="1" spans="1:30" ht="9.9499999999999993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3"/>
      <c r="W1" s="5"/>
      <c r="X1" s="3"/>
      <c r="Y1" s="5"/>
      <c r="Z1" s="3"/>
      <c r="AA1" s="5"/>
      <c r="AB1" s="3"/>
      <c r="AC1" s="5"/>
      <c r="AD1" s="3"/>
    </row>
    <row r="2" spans="1:30" ht="23.25">
      <c r="A2" s="7"/>
      <c r="B2" s="8" t="s">
        <v>13</v>
      </c>
      <c r="C2" s="453"/>
      <c r="D2" s="7"/>
      <c r="E2" s="614" t="s">
        <v>165</v>
      </c>
      <c r="F2" s="615"/>
      <c r="G2" s="615"/>
      <c r="H2" s="615"/>
      <c r="I2" s="615"/>
      <c r="J2" s="615"/>
      <c r="K2" s="616"/>
      <c r="L2" s="7"/>
      <c r="M2" s="614" t="s">
        <v>165</v>
      </c>
      <c r="N2" s="615"/>
      <c r="O2" s="615"/>
      <c r="P2" s="615"/>
      <c r="Q2" s="615"/>
      <c r="R2" s="615"/>
      <c r="S2" s="616"/>
      <c r="T2" s="7"/>
      <c r="U2" s="617" t="s">
        <v>165</v>
      </c>
      <c r="V2" s="618"/>
      <c r="W2" s="618"/>
      <c r="X2" s="618"/>
      <c r="Y2" s="618"/>
      <c r="Z2" s="618"/>
      <c r="AA2" s="619"/>
      <c r="AB2" s="7"/>
      <c r="AC2" s="10"/>
      <c r="AD2" s="7"/>
    </row>
    <row r="3" spans="1:30" ht="13.5" customHeight="1">
      <c r="A3" s="11"/>
      <c r="B3" s="12"/>
      <c r="C3" s="11"/>
      <c r="D3" s="11"/>
      <c r="E3" s="178" t="s">
        <v>227</v>
      </c>
      <c r="F3" s="176"/>
      <c r="G3" s="179" t="s">
        <v>228</v>
      </c>
      <c r="H3" s="176"/>
      <c r="I3" s="178" t="s">
        <v>229</v>
      </c>
      <c r="J3" s="176"/>
      <c r="K3" s="178" t="s">
        <v>226</v>
      </c>
      <c r="L3" s="11"/>
      <c r="M3" s="178" t="str">
        <f>E3</f>
        <v>2018</v>
      </c>
      <c r="N3" s="176"/>
      <c r="O3" s="178" t="str">
        <f>G3</f>
        <v>2019</v>
      </c>
      <c r="P3" s="178"/>
      <c r="Q3" s="178" t="str">
        <f>I3</f>
        <v>2020</v>
      </c>
      <c r="R3" s="176"/>
      <c r="S3" s="178" t="str">
        <f>K3</f>
        <v>2021</v>
      </c>
      <c r="T3" s="11"/>
      <c r="U3" s="392" t="str">
        <f>M3</f>
        <v>2018</v>
      </c>
      <c r="V3" s="393"/>
      <c r="W3" s="392" t="str">
        <f>O3</f>
        <v>2019</v>
      </c>
      <c r="X3" s="393"/>
      <c r="Y3" s="392" t="str">
        <f>Q3</f>
        <v>2020</v>
      </c>
      <c r="Z3" s="185"/>
      <c r="AA3" s="183" t="str">
        <f>IF(S3=0,"-",S3)</f>
        <v>2021</v>
      </c>
      <c r="AB3" s="11"/>
      <c r="AC3" s="13" t="s">
        <v>14</v>
      </c>
      <c r="AD3" s="11"/>
    </row>
    <row r="4" spans="1:30" ht="5.25" hidden="1" customHeight="1">
      <c r="A4" s="11"/>
      <c r="B4" s="12"/>
      <c r="C4" s="11"/>
      <c r="D4" s="11"/>
      <c r="E4" s="175" t="str">
        <f>IF('Antragsformular (1)'!$E$19=0,"-",IF('Antragsformular (1)'!$E$19/12&gt;=1,"1-12","1-"))</f>
        <v>-</v>
      </c>
      <c r="F4" s="176"/>
      <c r="G4" s="391" t="str">
        <f>IF('Antragsformular (1)'!$E$19=0,"-",IF('Antragsformular (1)'!$E$19/12&gt;=2,"13-24",IF('Antragsformular (1)'!$E$19/12&gt;1,"13-"," ")))</f>
        <v>-</v>
      </c>
      <c r="H4" s="176"/>
      <c r="I4" s="175" t="str">
        <f>IF('Antragsformular (1)'!$E$19=0,"-",IF('Antragsformular (1)'!$E$19/12&gt;=3,"25-36",IF('Antragsformular (1)'!$E$19/12&gt;2,"25-"," ")))</f>
        <v>-</v>
      </c>
      <c r="J4" s="176"/>
      <c r="K4" s="175" t="str">
        <f>IF('Antragsformular (1)'!$E$19=0,"-",IF('Antragsformular (1)'!$E$19/12&gt;=4,"37-48",IF('Antragsformular (1)'!$E$19/12&gt;3,"37-"," ")))</f>
        <v>-</v>
      </c>
      <c r="L4" s="11"/>
      <c r="M4" s="175"/>
      <c r="N4" s="176"/>
      <c r="O4" s="391"/>
      <c r="P4" s="176"/>
      <c r="Q4" s="175"/>
      <c r="R4" s="176"/>
      <c r="S4" s="175"/>
      <c r="T4" s="11"/>
      <c r="U4" s="274"/>
      <c r="V4" s="185"/>
      <c r="W4" s="275"/>
      <c r="X4" s="185"/>
      <c r="Y4" s="275"/>
      <c r="Z4" s="185"/>
      <c r="AA4" s="275"/>
      <c r="AB4" s="11"/>
      <c r="AC4" s="13"/>
      <c r="AD4" s="11"/>
    </row>
    <row r="5" spans="1:30" ht="21" customHeight="1">
      <c r="A5" s="14"/>
      <c r="B5" s="15" t="s">
        <v>15</v>
      </c>
      <c r="C5" s="454" t="s">
        <v>198</v>
      </c>
      <c r="D5" s="14"/>
      <c r="E5" s="14" t="s">
        <v>16</v>
      </c>
      <c r="F5" s="14"/>
      <c r="G5" s="14" t="s">
        <v>16</v>
      </c>
      <c r="H5" s="14"/>
      <c r="I5" s="14" t="s">
        <v>16</v>
      </c>
      <c r="J5" s="14"/>
      <c r="K5" s="14" t="s">
        <v>16</v>
      </c>
      <c r="L5" s="14"/>
      <c r="M5" s="16"/>
      <c r="N5" s="14"/>
      <c r="O5" s="16"/>
      <c r="P5" s="14"/>
      <c r="Q5" s="16"/>
      <c r="R5" s="14"/>
      <c r="S5" s="16"/>
      <c r="T5" s="14"/>
      <c r="U5" s="17"/>
      <c r="V5" s="14"/>
      <c r="W5" s="17"/>
      <c r="X5" s="14"/>
      <c r="Y5" s="17"/>
      <c r="Z5" s="14"/>
      <c r="AA5" s="17"/>
      <c r="AB5" s="14"/>
      <c r="AC5" s="17"/>
      <c r="AD5" s="14"/>
    </row>
    <row r="6" spans="1:30" ht="14.1" customHeight="1" thickBot="1">
      <c r="A6" s="18"/>
      <c r="B6" s="19"/>
      <c r="C6" s="18"/>
      <c r="D6" s="18"/>
      <c r="E6" s="14" t="s">
        <v>147</v>
      </c>
      <c r="F6" s="18"/>
      <c r="G6" s="14" t="s">
        <v>147</v>
      </c>
      <c r="H6" s="18"/>
      <c r="I6" s="14" t="s">
        <v>147</v>
      </c>
      <c r="J6" s="18"/>
      <c r="K6" s="14" t="s">
        <v>147</v>
      </c>
      <c r="L6" s="18"/>
      <c r="M6" s="14" t="s">
        <v>17</v>
      </c>
      <c r="N6" s="18"/>
      <c r="O6" s="14" t="s">
        <v>17</v>
      </c>
      <c r="P6" s="18"/>
      <c r="Q6" s="14" t="s">
        <v>17</v>
      </c>
      <c r="R6" s="18"/>
      <c r="S6" s="14" t="s">
        <v>17</v>
      </c>
      <c r="T6" s="18"/>
      <c r="U6" s="20" t="s">
        <v>148</v>
      </c>
      <c r="V6" s="18"/>
      <c r="W6" s="20" t="s">
        <v>148</v>
      </c>
      <c r="X6" s="18"/>
      <c r="Y6" s="20" t="s">
        <v>148</v>
      </c>
      <c r="Z6" s="18"/>
      <c r="AA6" s="20" t="s">
        <v>148</v>
      </c>
      <c r="AB6" s="18"/>
      <c r="AC6" s="21" t="s">
        <v>148</v>
      </c>
      <c r="AD6" s="18"/>
    </row>
    <row r="7" spans="1:30" ht="15.95" customHeight="1" thickBot="1">
      <c r="A7" s="18"/>
      <c r="B7" s="22" t="s">
        <v>18</v>
      </c>
      <c r="C7" s="306"/>
      <c r="D7" s="18"/>
      <c r="E7" s="394"/>
      <c r="F7" s="131"/>
      <c r="G7" s="394"/>
      <c r="H7" s="131"/>
      <c r="I7" s="394"/>
      <c r="J7" s="131"/>
      <c r="K7" s="394"/>
      <c r="L7" s="18"/>
      <c r="M7" s="308"/>
      <c r="N7" s="131"/>
      <c r="O7" s="308"/>
      <c r="P7" s="131"/>
      <c r="Q7" s="308"/>
      <c r="R7" s="131"/>
      <c r="S7" s="308"/>
      <c r="T7" s="18"/>
      <c r="U7" s="58" t="str">
        <f>IF(E$7*M$7=0,"-",ROUND(E$7*M$7,0))</f>
        <v>-</v>
      </c>
      <c r="V7" s="18"/>
      <c r="W7" s="58" t="str">
        <f>IF(G$7*O$7=0,"-",ROUND(G$7*O$7,0))</f>
        <v>-</v>
      </c>
      <c r="X7" s="18"/>
      <c r="Y7" s="58" t="str">
        <f>IF(I$7*Q$7=0,"-",ROUND(I$7*Q$7,0))</f>
        <v>-</v>
      </c>
      <c r="Z7" s="18"/>
      <c r="AA7" s="58" t="str">
        <f>IF(K$7*S$7=0,"-",ROUND(K$7*S$7,0))</f>
        <v>-</v>
      </c>
      <c r="AB7" s="18"/>
      <c r="AC7" s="23" t="str">
        <f>IF(SUM(U7:AA7)=0,"-",SUM(U7:AA7))</f>
        <v>-</v>
      </c>
      <c r="AD7" s="18"/>
    </row>
    <row r="8" spans="1:30" ht="5.0999999999999996" customHeight="1" thickBot="1">
      <c r="A8" s="3"/>
      <c r="B8" s="4"/>
      <c r="C8" s="3"/>
      <c r="D8" s="3"/>
      <c r="E8" s="132"/>
      <c r="F8" s="132"/>
      <c r="G8" s="132"/>
      <c r="H8" s="132"/>
      <c r="I8" s="132"/>
      <c r="J8" s="132"/>
      <c r="K8" s="132"/>
      <c r="L8" s="3"/>
      <c r="M8" s="132"/>
      <c r="N8" s="132"/>
      <c r="O8" s="132"/>
      <c r="P8" s="132"/>
      <c r="Q8" s="132"/>
      <c r="R8" s="132"/>
      <c r="S8" s="132"/>
      <c r="T8" s="3"/>
      <c r="U8" s="5"/>
      <c r="V8" s="3"/>
      <c r="W8" s="5"/>
      <c r="X8" s="3"/>
      <c r="Y8" s="5"/>
      <c r="Z8" s="3"/>
      <c r="AA8" s="5"/>
      <c r="AB8" s="3"/>
      <c r="AC8" s="5"/>
      <c r="AD8" s="3"/>
    </row>
    <row r="9" spans="1:30" ht="15.95" customHeight="1" thickBot="1">
      <c r="A9" s="18"/>
      <c r="B9" s="22" t="s">
        <v>19</v>
      </c>
      <c r="C9" s="306"/>
      <c r="D9" s="18"/>
      <c r="E9" s="394"/>
      <c r="F9" s="131"/>
      <c r="G9" s="394"/>
      <c r="H9" s="131"/>
      <c r="I9" s="394"/>
      <c r="J9" s="131"/>
      <c r="K9" s="394"/>
      <c r="L9" s="18"/>
      <c r="M9" s="308"/>
      <c r="N9" s="131"/>
      <c r="O9" s="308"/>
      <c r="P9" s="131"/>
      <c r="Q9" s="308"/>
      <c r="R9" s="131"/>
      <c r="S9" s="308"/>
      <c r="T9" s="18"/>
      <c r="U9" s="58" t="str">
        <f>IF(E$9*M$9=0,"-",ROUND(E$9*M$9,0))</f>
        <v>-</v>
      </c>
      <c r="V9" s="18"/>
      <c r="W9" s="58" t="str">
        <f>IF(G$9*O$9=0,"-",ROUND(G$9*O$9,0))</f>
        <v>-</v>
      </c>
      <c r="X9" s="18"/>
      <c r="Y9" s="58" t="str">
        <f>IF(I$9*Q$9=0,"-",ROUND(I$9*Q$9,0))</f>
        <v>-</v>
      </c>
      <c r="Z9" s="18"/>
      <c r="AA9" s="58" t="str">
        <f>IF(K$9*S$9=0,"-",ROUND(K$9*S$9,0))</f>
        <v>-</v>
      </c>
      <c r="AB9" s="18"/>
      <c r="AC9" s="23" t="str">
        <f>IF(SUM(U9:AA9)=0,"-",SUM(U9:AA9))</f>
        <v>-</v>
      </c>
      <c r="AD9" s="18"/>
    </row>
    <row r="10" spans="1:30" ht="5.0999999999999996" customHeight="1" thickBot="1">
      <c r="A10" s="3"/>
      <c r="B10" s="4"/>
      <c r="C10" s="3"/>
      <c r="D10" s="3"/>
      <c r="E10" s="132"/>
      <c r="F10" s="132"/>
      <c r="G10" s="132"/>
      <c r="H10" s="132"/>
      <c r="I10" s="132"/>
      <c r="J10" s="132"/>
      <c r="K10" s="132"/>
      <c r="L10" s="3"/>
      <c r="M10" s="132"/>
      <c r="N10" s="132"/>
      <c r="O10" s="132"/>
      <c r="P10" s="132"/>
      <c r="Q10" s="132"/>
      <c r="R10" s="132"/>
      <c r="S10" s="132"/>
      <c r="T10" s="3"/>
      <c r="U10" s="5"/>
      <c r="V10" s="3"/>
      <c r="W10" s="5"/>
      <c r="X10" s="3"/>
      <c r="Y10" s="5"/>
      <c r="Z10" s="3"/>
      <c r="AA10" s="5"/>
      <c r="AB10" s="3"/>
      <c r="AC10" s="5"/>
      <c r="AD10" s="3"/>
    </row>
    <row r="11" spans="1:30" ht="15.95" customHeight="1" thickBot="1">
      <c r="A11" s="18"/>
      <c r="B11" s="22" t="s">
        <v>20</v>
      </c>
      <c r="C11" s="306"/>
      <c r="D11" s="18"/>
      <c r="E11" s="394"/>
      <c r="F11" s="131"/>
      <c r="G11" s="394"/>
      <c r="H11" s="131"/>
      <c r="I11" s="394"/>
      <c r="J11" s="131"/>
      <c r="K11" s="394"/>
      <c r="L11" s="18"/>
      <c r="M11" s="308"/>
      <c r="N11" s="131"/>
      <c r="O11" s="308"/>
      <c r="P11" s="131"/>
      <c r="Q11" s="308"/>
      <c r="R11" s="131"/>
      <c r="S11" s="308"/>
      <c r="T11" s="18"/>
      <c r="U11" s="58" t="str">
        <f>IF(E$11*M$11=0,"-",ROUND(E$11*M$11,0))</f>
        <v>-</v>
      </c>
      <c r="V11" s="18"/>
      <c r="W11" s="58" t="str">
        <f>IF(G$11*O$11=0,"-",ROUND(G$11*O$11,0))</f>
        <v>-</v>
      </c>
      <c r="X11" s="18"/>
      <c r="Y11" s="58" t="str">
        <f>IF(I$11*Q$11=0,"-",ROUND(I$11*Q$11,0))</f>
        <v>-</v>
      </c>
      <c r="Z11" s="18"/>
      <c r="AA11" s="58" t="str">
        <f>IF(K$11*S$11=0,"-",ROUND(K$11*S$11,0))</f>
        <v>-</v>
      </c>
      <c r="AB11" s="18"/>
      <c r="AC11" s="23" t="str">
        <f>IF(SUM(U11:AA11)=0,"-",SUM(U11:AA11))</f>
        <v>-</v>
      </c>
      <c r="AD11" s="18"/>
    </row>
    <row r="12" spans="1:30" ht="15.75" thickBot="1">
      <c r="A12" s="24"/>
      <c r="B12" s="25"/>
      <c r="C12" s="24"/>
      <c r="D12" s="24"/>
      <c r="E12" s="133" t="s">
        <v>149</v>
      </c>
      <c r="F12" s="134"/>
      <c r="G12" s="133" t="s">
        <v>149</v>
      </c>
      <c r="H12" s="134"/>
      <c r="I12" s="133" t="s">
        <v>149</v>
      </c>
      <c r="J12" s="134"/>
      <c r="K12" s="133" t="s">
        <v>149</v>
      </c>
      <c r="L12" s="24"/>
      <c r="M12" s="135" t="s">
        <v>21</v>
      </c>
      <c r="N12" s="134"/>
      <c r="O12" s="135" t="s">
        <v>21</v>
      </c>
      <c r="P12" s="134"/>
      <c r="Q12" s="135" t="s">
        <v>21</v>
      </c>
      <c r="R12" s="134"/>
      <c r="S12" s="135" t="s">
        <v>21</v>
      </c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</row>
    <row r="13" spans="1:30" ht="15.75" customHeight="1" thickBot="1">
      <c r="A13" s="18"/>
      <c r="B13" s="22" t="s">
        <v>22</v>
      </c>
      <c r="C13" s="24"/>
      <c r="D13" s="18"/>
      <c r="E13" s="394"/>
      <c r="F13" s="131"/>
      <c r="G13" s="394"/>
      <c r="H13" s="131"/>
      <c r="I13" s="394"/>
      <c r="J13" s="131"/>
      <c r="K13" s="394"/>
      <c r="L13" s="18"/>
      <c r="M13" s="308"/>
      <c r="N13" s="131"/>
      <c r="O13" s="308"/>
      <c r="P13" s="131"/>
      <c r="Q13" s="308"/>
      <c r="R13" s="131"/>
      <c r="S13" s="308"/>
      <c r="T13" s="18"/>
      <c r="U13" s="58" t="str">
        <f>IF(E$13*M$13=0,"-",ROUND(E$13*M$13,0))</f>
        <v>-</v>
      </c>
      <c r="V13" s="18"/>
      <c r="W13" s="58" t="str">
        <f>IF(G$13*O$13=0,"-",ROUND(G$13*O$13,0))</f>
        <v>-</v>
      </c>
      <c r="X13" s="18"/>
      <c r="Y13" s="58" t="str">
        <f>IF(I$13*Q$13=0,"-",ROUND(I$13*Q$13,0))</f>
        <v>-</v>
      </c>
      <c r="Z13" s="18"/>
      <c r="AA13" s="58" t="str">
        <f>IF(K$13*S$13=0,"-",ROUND(K$13*S$13,0))</f>
        <v>-</v>
      </c>
      <c r="AB13" s="18"/>
      <c r="AC13" s="23" t="str">
        <f>IF(SUM(U13:AA13)=0,"-",SUM(U13:AA13))</f>
        <v>-</v>
      </c>
      <c r="AD13" s="18"/>
    </row>
    <row r="14" spans="1:30" ht="5.0999999999999996" customHeight="1" thickBot="1">
      <c r="A14" s="3"/>
      <c r="B14" s="4"/>
      <c r="C14" s="3"/>
      <c r="D14" s="3"/>
      <c r="E14" s="132"/>
      <c r="F14" s="132"/>
      <c r="G14" s="132"/>
      <c r="H14" s="132"/>
      <c r="I14" s="132"/>
      <c r="J14" s="132"/>
      <c r="K14" s="132"/>
      <c r="L14" s="3"/>
      <c r="M14" s="132"/>
      <c r="N14" s="132"/>
      <c r="O14" s="132"/>
      <c r="P14" s="132"/>
      <c r="Q14" s="132"/>
      <c r="R14" s="132"/>
      <c r="S14" s="132"/>
      <c r="T14" s="3"/>
      <c r="U14" s="5"/>
      <c r="V14" s="3"/>
      <c r="W14" s="5"/>
      <c r="X14" s="3"/>
      <c r="Y14" s="5"/>
      <c r="Z14" s="3"/>
      <c r="AA14" s="5"/>
      <c r="AB14" s="3"/>
      <c r="AC14" s="5"/>
      <c r="AD14" s="3"/>
    </row>
    <row r="15" spans="1:30" ht="15.95" customHeight="1" thickBot="1">
      <c r="A15" s="18"/>
      <c r="B15" s="22" t="s">
        <v>23</v>
      </c>
      <c r="C15" s="24"/>
      <c r="D15" s="18"/>
      <c r="E15" s="394"/>
      <c r="F15" s="131"/>
      <c r="G15" s="394"/>
      <c r="H15" s="131"/>
      <c r="I15" s="394"/>
      <c r="J15" s="131"/>
      <c r="K15" s="394"/>
      <c r="L15" s="18"/>
      <c r="M15" s="308"/>
      <c r="N15" s="131"/>
      <c r="O15" s="308"/>
      <c r="P15" s="131"/>
      <c r="Q15" s="308"/>
      <c r="R15" s="131"/>
      <c r="S15" s="308"/>
      <c r="T15" s="18"/>
      <c r="U15" s="58" t="str">
        <f>IF(E$15*M$15=0,"-",ROUND(E$15*M$15,0))</f>
        <v>-</v>
      </c>
      <c r="V15" s="18"/>
      <c r="W15" s="58" t="str">
        <f>IF(G$15*O$15=0,"-",ROUND(G$15*O$15,0))</f>
        <v>-</v>
      </c>
      <c r="X15" s="18"/>
      <c r="Y15" s="58" t="str">
        <f>IF(I$15*Q$15=0,"-",ROUND(I$15*Q$15,0))</f>
        <v>-</v>
      </c>
      <c r="Z15" s="18"/>
      <c r="AA15" s="58" t="str">
        <f>IF(K$15*S$15=0,"-",ROUND(K$15*S$15,0))</f>
        <v>-</v>
      </c>
      <c r="AB15" s="18"/>
      <c r="AC15" s="23" t="str">
        <f>IF(SUM(U15:AA15)=0,"-",SUM(U15:AA15))</f>
        <v>-</v>
      </c>
      <c r="AD15" s="18"/>
    </row>
    <row r="16" spans="1:30" ht="5.0999999999999996" customHeight="1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"/>
      <c r="V16" s="3"/>
      <c r="W16" s="5"/>
      <c r="X16" s="3"/>
      <c r="Y16" s="5"/>
      <c r="Z16" s="3"/>
      <c r="AA16" s="5"/>
      <c r="AB16" s="3"/>
      <c r="AC16" s="5"/>
      <c r="AD16" s="3"/>
    </row>
    <row r="17" spans="1:30" ht="5.0999999999999996" customHeight="1" thickBot="1">
      <c r="A17" s="18"/>
      <c r="B17" s="45"/>
      <c r="C17" s="46"/>
      <c r="D17" s="46"/>
      <c r="E17" s="47"/>
      <c r="F17" s="46"/>
      <c r="G17" s="47"/>
      <c r="H17" s="46"/>
      <c r="I17" s="47"/>
      <c r="J17" s="46"/>
      <c r="K17" s="47"/>
      <c r="L17" s="46"/>
      <c r="M17" s="48"/>
      <c r="N17" s="46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18"/>
    </row>
    <row r="18" spans="1:30" ht="15.95" customHeight="1" thickTop="1" thickBot="1">
      <c r="A18" s="18"/>
      <c r="B18" s="40" t="s">
        <v>26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39"/>
      <c r="Q18" s="41"/>
      <c r="R18" s="39"/>
      <c r="S18" s="42"/>
      <c r="T18" s="39"/>
      <c r="U18" s="43" t="str">
        <f>IF(SUM(U7:U16)=0,"-",SUM(U7:U16))</f>
        <v>-</v>
      </c>
      <c r="V18" s="39"/>
      <c r="W18" s="43" t="str">
        <f>IF(SUM(W7:W16)=0,"-",SUM(W7:W16))</f>
        <v>-</v>
      </c>
      <c r="X18" s="39"/>
      <c r="Y18" s="43" t="str">
        <f>IF(SUM(Y7:Y16)=0,"-",SUM(Y7:Y16))</f>
        <v>-</v>
      </c>
      <c r="Z18" s="39"/>
      <c r="AA18" s="43" t="str">
        <f>IF(SUM(AA7:AA16)=0,"-",SUM(AA7:AA16))</f>
        <v>-</v>
      </c>
      <c r="AB18" s="39"/>
      <c r="AC18" s="44" t="str">
        <f>IF(SUM(U18:AA18)=0,"-",SUM(U18:AA18))</f>
        <v>-</v>
      </c>
      <c r="AD18" s="18"/>
    </row>
    <row r="19" spans="1:30" ht="5.0999999999999996" customHeight="1" thickTop="1">
      <c r="A19" s="1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2"/>
      <c r="Q19" s="53"/>
      <c r="R19" s="52"/>
      <c r="S19" s="54"/>
      <c r="T19" s="52"/>
      <c r="U19" s="55"/>
      <c r="V19" s="52"/>
      <c r="W19" s="55"/>
      <c r="X19" s="52"/>
      <c r="Y19" s="55"/>
      <c r="Z19" s="52"/>
      <c r="AA19" s="55"/>
      <c r="AB19" s="52"/>
      <c r="AC19" s="56"/>
      <c r="AD19" s="18"/>
    </row>
    <row r="20" spans="1:30" ht="5.0999999999999996" customHeight="1" thickBot="1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5"/>
      <c r="X20" s="3"/>
      <c r="Y20" s="5"/>
      <c r="Z20" s="3"/>
      <c r="AA20" s="5"/>
      <c r="AB20" s="3"/>
      <c r="AC20" s="5"/>
      <c r="AD20" s="3"/>
    </row>
    <row r="21" spans="1:30" ht="15.95" customHeight="1" thickBot="1">
      <c r="A21" s="18"/>
      <c r="B21" s="15" t="s">
        <v>27</v>
      </c>
      <c r="C21" s="18"/>
      <c r="D21" s="18"/>
      <c r="E21" s="29"/>
      <c r="F21" s="18"/>
      <c r="G21" s="29"/>
      <c r="H21" s="18"/>
      <c r="I21" s="29"/>
      <c r="J21" s="18"/>
      <c r="K21" s="29"/>
      <c r="L21" s="18"/>
      <c r="M21" s="9"/>
      <c r="N21" s="18"/>
      <c r="O21" s="9"/>
      <c r="P21" s="18"/>
      <c r="Q21" s="9"/>
      <c r="R21" s="18"/>
      <c r="S21" s="18"/>
      <c r="T21" s="18"/>
      <c r="U21" s="309"/>
      <c r="V21" s="18"/>
      <c r="W21" s="309"/>
      <c r="X21" s="18"/>
      <c r="Y21" s="309"/>
      <c r="Z21" s="18"/>
      <c r="AA21" s="309"/>
      <c r="AB21" s="18"/>
      <c r="AC21" s="23" t="str">
        <f>IF(SUM(U21:AA21)=0,"-",SUM(U21:AA21))</f>
        <v>-</v>
      </c>
      <c r="AD21" s="18"/>
    </row>
    <row r="22" spans="1:30" ht="5.0999999999999996" customHeight="1" thickBot="1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3"/>
      <c r="W22" s="5"/>
      <c r="X22" s="3"/>
      <c r="Y22" s="5"/>
      <c r="Z22" s="3"/>
      <c r="AA22" s="5"/>
      <c r="AB22" s="3"/>
      <c r="AC22" s="5"/>
      <c r="AD22" s="3"/>
    </row>
    <row r="23" spans="1:30" ht="15.95" customHeight="1" thickBot="1">
      <c r="A23" s="18"/>
      <c r="B23" s="15" t="s">
        <v>28</v>
      </c>
      <c r="C23" s="18"/>
      <c r="D23" s="18"/>
      <c r="E23" s="29"/>
      <c r="F23" s="18"/>
      <c r="G23" s="29"/>
      <c r="H23" s="18"/>
      <c r="I23" s="29"/>
      <c r="J23" s="18"/>
      <c r="K23" s="29"/>
      <c r="L23" s="18"/>
      <c r="M23" s="9"/>
      <c r="N23" s="18"/>
      <c r="O23" s="9"/>
      <c r="P23" s="18"/>
      <c r="Q23" s="9"/>
      <c r="R23" s="18"/>
      <c r="S23" s="18"/>
      <c r="T23" s="18"/>
      <c r="U23" s="309"/>
      <c r="V23" s="18"/>
      <c r="W23" s="309"/>
      <c r="X23" s="18"/>
      <c r="Y23" s="309"/>
      <c r="Z23" s="18"/>
      <c r="AA23" s="309"/>
      <c r="AB23" s="18"/>
      <c r="AC23" s="23" t="str">
        <f>IF(SUM(U23:AA23)=0,"-",SUM(U23:AA23))</f>
        <v>-</v>
      </c>
      <c r="AD23" s="18"/>
    </row>
    <row r="24" spans="1:30" ht="5.0999999999999996" customHeight="1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  <c r="V24" s="3"/>
      <c r="W24" s="5"/>
      <c r="X24" s="3"/>
      <c r="Y24" s="5"/>
      <c r="Z24" s="3"/>
      <c r="AA24" s="5"/>
      <c r="AB24" s="3"/>
      <c r="AC24" s="5"/>
      <c r="AD24" s="3"/>
    </row>
    <row r="25" spans="1:30" ht="5.0999999999999996" customHeight="1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5"/>
      <c r="V25" s="3"/>
      <c r="W25" s="5"/>
      <c r="X25" s="3"/>
      <c r="Y25" s="5"/>
      <c r="Z25" s="3"/>
      <c r="AA25" s="5"/>
      <c r="AB25" s="3"/>
      <c r="AC25" s="5"/>
      <c r="AD25" s="3"/>
    </row>
    <row r="26" spans="1:30" ht="15.95" customHeight="1" thickBot="1">
      <c r="A26" s="18"/>
      <c r="B26" s="15" t="s">
        <v>29</v>
      </c>
      <c r="C26" s="18"/>
      <c r="D26" s="18"/>
      <c r="E26" s="29"/>
      <c r="F26" s="18"/>
      <c r="G26" s="29"/>
      <c r="H26" s="18"/>
      <c r="I26" s="29"/>
      <c r="J26" s="18"/>
      <c r="K26" s="29"/>
      <c r="L26" s="18"/>
      <c r="M26" s="9"/>
      <c r="N26" s="18"/>
      <c r="O26" s="9"/>
      <c r="P26" s="18"/>
      <c r="Q26" s="9"/>
      <c r="R26" s="18"/>
      <c r="S26" s="30" t="s">
        <v>24</v>
      </c>
      <c r="T26" s="18"/>
      <c r="U26" s="27"/>
      <c r="V26" s="18"/>
      <c r="W26" s="27"/>
      <c r="X26" s="18"/>
      <c r="Y26" s="27"/>
      <c r="Z26" s="18"/>
      <c r="AA26" s="27"/>
      <c r="AB26" s="18"/>
      <c r="AC26" s="27"/>
      <c r="AD26" s="18"/>
    </row>
    <row r="27" spans="1:30" ht="15.95" customHeight="1" thickBot="1">
      <c r="B27" s="22" t="s">
        <v>30</v>
      </c>
      <c r="C27" s="18"/>
      <c r="D27" s="18"/>
      <c r="E27" s="29"/>
      <c r="F27" s="18"/>
      <c r="G27" s="29"/>
      <c r="H27" s="18"/>
      <c r="I27" s="29"/>
      <c r="J27" s="18"/>
      <c r="K27" s="29"/>
      <c r="L27" s="18"/>
      <c r="M27" s="9"/>
      <c r="N27" s="18"/>
      <c r="O27" s="9"/>
      <c r="P27" s="18"/>
      <c r="Q27" s="9"/>
      <c r="R27" s="18"/>
      <c r="S27" s="308"/>
      <c r="T27" s="18"/>
      <c r="U27" s="2" t="str">
        <f>IF((SUM(U$7:U12)*$S$27%=0),"-",SUM(U$7:U12)*$S$27%)</f>
        <v>-</v>
      </c>
      <c r="V27" s="18"/>
      <c r="W27" s="2" t="str">
        <f>IF((SUM(W$7:W12)*$S$27%=0),"-",SUM(W$7:W12)*$S$27%)</f>
        <v>-</v>
      </c>
      <c r="X27" s="18"/>
      <c r="Y27" s="2" t="str">
        <f>IF((SUM(Y$7:Y12)*$S$27%=0),"-",SUM(Y$7:Y12)*$S$27%)</f>
        <v>-</v>
      </c>
      <c r="Z27" s="18"/>
      <c r="AA27" s="2" t="str">
        <f>IF((SUM(AA$7:AA12)*$S$27%=0),"-",SUM(AA$7:AA12)*$S$27%)</f>
        <v>-</v>
      </c>
      <c r="AB27" s="18"/>
      <c r="AC27" s="23" t="str">
        <f>IF(SUM(U27:AA27)=0,"-",SUM(U27:AA27))</f>
        <v>-</v>
      </c>
      <c r="AD27" s="18"/>
    </row>
    <row r="28" spans="1:30" ht="5.0999999999999996" customHeight="1" thickBo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3"/>
      <c r="W28" s="1"/>
      <c r="X28" s="3"/>
      <c r="Y28" s="1"/>
      <c r="Z28" s="3"/>
      <c r="AA28" s="1"/>
      <c r="AB28" s="3"/>
      <c r="AC28" s="5"/>
      <c r="AD28" s="3"/>
    </row>
    <row r="29" spans="1:30" ht="15.95" customHeight="1" thickBot="1">
      <c r="A29" s="18"/>
      <c r="B29" s="22" t="s">
        <v>31</v>
      </c>
      <c r="C29" s="18"/>
      <c r="D29" s="18"/>
      <c r="E29" s="29"/>
      <c r="F29" s="18"/>
      <c r="G29" s="29"/>
      <c r="H29" s="18"/>
      <c r="I29" s="29"/>
      <c r="J29" s="18"/>
      <c r="K29" s="29"/>
      <c r="L29" s="18"/>
      <c r="M29" s="9"/>
      <c r="N29" s="18"/>
      <c r="O29" s="9"/>
      <c r="P29" s="18"/>
      <c r="Q29" s="9"/>
      <c r="R29" s="18"/>
      <c r="S29" s="308"/>
      <c r="T29" s="18"/>
      <c r="U29" s="2" t="str">
        <f>IF((SUM(U$7:U12)*$S$29%=0),"-",SUM(U$7:U12)*$S$29%)</f>
        <v>-</v>
      </c>
      <c r="V29" s="18"/>
      <c r="W29" s="2" t="str">
        <f>IF((SUM(W$7:W12)*$S$29%=0),"-",SUM(W$7:W12)*$S$29%)</f>
        <v>-</v>
      </c>
      <c r="X29" s="18"/>
      <c r="Y29" s="2" t="str">
        <f>IF((SUM(Y$7:Y12)*$S$29%=0),"-",SUM(Y$7:Y12)*$S$29%)</f>
        <v>-</v>
      </c>
      <c r="Z29" s="18"/>
      <c r="AA29" s="2" t="str">
        <f>IF((SUM(AA$7:AA12)*$S$29%=0),"-",SUM(AA$7:AA12)*$S$29%)</f>
        <v>-</v>
      </c>
      <c r="AB29" s="18"/>
      <c r="AC29" s="23" t="str">
        <f>IF(SUM(U29:AA29)=0,"-",SUM(U29:AA29))</f>
        <v>-</v>
      </c>
      <c r="AD29" s="18"/>
    </row>
    <row r="30" spans="1:30" ht="5.0999999999999996" customHeight="1" thickBot="1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3"/>
      <c r="W30" s="1"/>
      <c r="X30" s="3"/>
      <c r="Y30" s="1"/>
      <c r="Z30" s="3"/>
      <c r="AA30" s="1"/>
      <c r="AB30" s="3"/>
      <c r="AC30" s="5"/>
      <c r="AD30" s="3"/>
    </row>
    <row r="31" spans="1:30" ht="15.95" customHeight="1" thickBot="1">
      <c r="A31" s="18"/>
      <c r="B31" s="22" t="s">
        <v>36</v>
      </c>
      <c r="C31" s="18"/>
      <c r="D31" s="18"/>
      <c r="E31" s="29"/>
      <c r="F31" s="18"/>
      <c r="G31" s="29"/>
      <c r="H31" s="18"/>
      <c r="I31" s="29"/>
      <c r="J31" s="18"/>
      <c r="K31" s="29"/>
      <c r="L31" s="18"/>
      <c r="M31" s="9"/>
      <c r="N31" s="18"/>
      <c r="O31" s="9"/>
      <c r="P31" s="18"/>
      <c r="Q31" s="9"/>
      <c r="R31" s="18"/>
      <c r="S31" s="308"/>
      <c r="T31" s="18"/>
      <c r="U31" s="2" t="str">
        <f>IF((SUM(U$7:U12)*$S$31%=0),"-",SUM(U$7:U12)*$S$31%)</f>
        <v>-</v>
      </c>
      <c r="V31" s="18"/>
      <c r="W31" s="2" t="str">
        <f>IF((SUM(W$7:W12)*$S$31%=0),"-",SUM(W$7:W12)*$S$31%)</f>
        <v>-</v>
      </c>
      <c r="X31" s="18"/>
      <c r="Y31" s="2" t="str">
        <f>IF((SUM(Y$7:Y12)*$S$31%=0),"-",SUM(Y$7:Y12)*$S$31%)</f>
        <v>-</v>
      </c>
      <c r="Z31" s="18"/>
      <c r="AA31" s="2" t="str">
        <f>IF((SUM(AA$7:AA12)*$S$31%=0),"-",SUM(AA$7:AA12)*$S$31%)</f>
        <v>-</v>
      </c>
      <c r="AB31" s="18"/>
      <c r="AC31" s="23" t="str">
        <f>IF(SUM(U31:AA31)=0,"-",SUM(U31:AA31))</f>
        <v>-</v>
      </c>
      <c r="AD31" s="18"/>
    </row>
    <row r="32" spans="1:30" ht="5.0999999999999996" customHeight="1" thickBot="1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3"/>
      <c r="W32" s="5"/>
      <c r="X32" s="3"/>
      <c r="Y32" s="5"/>
      <c r="Z32" s="3"/>
      <c r="AA32" s="5"/>
      <c r="AB32" s="3"/>
      <c r="AC32" s="5"/>
      <c r="AD32" s="3"/>
    </row>
    <row r="33" spans="1:30" ht="15.95" customHeight="1" thickBot="1">
      <c r="A33" s="18"/>
      <c r="B33" s="15" t="s">
        <v>32</v>
      </c>
      <c r="C33" s="18"/>
      <c r="D33" s="18"/>
      <c r="E33" s="29"/>
      <c r="F33" s="18"/>
      <c r="G33" s="29"/>
      <c r="H33" s="18"/>
      <c r="I33" s="29"/>
      <c r="J33" s="18"/>
      <c r="K33" s="29"/>
      <c r="L33" s="18"/>
      <c r="M33" s="9"/>
      <c r="N33" s="18"/>
      <c r="O33" s="9"/>
      <c r="P33" s="18"/>
      <c r="Q33" s="9"/>
      <c r="R33" s="18"/>
      <c r="S33" s="18"/>
      <c r="T33" s="18"/>
      <c r="U33" s="309"/>
      <c r="V33" s="18"/>
      <c r="W33" s="309"/>
      <c r="X33" s="18"/>
      <c r="Y33" s="309"/>
      <c r="Z33" s="18"/>
      <c r="AA33" s="309"/>
      <c r="AB33" s="18"/>
      <c r="AC33" s="23" t="str">
        <f>IF(SUM(U33:AA33)=0,"-",SUM(U33:AA33))</f>
        <v>-</v>
      </c>
      <c r="AD33" s="18"/>
    </row>
    <row r="34" spans="1:30" ht="5.0999999999999996" customHeight="1" thickBot="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3"/>
      <c r="W34" s="5"/>
      <c r="X34" s="3"/>
      <c r="Y34" s="5"/>
      <c r="Z34" s="3"/>
      <c r="AA34" s="5"/>
      <c r="AB34" s="3"/>
      <c r="AC34" s="5"/>
      <c r="AD34" s="3"/>
    </row>
    <row r="35" spans="1:30" ht="15.75" customHeight="1" thickBot="1">
      <c r="A35" s="18"/>
      <c r="B35" s="15" t="s">
        <v>33</v>
      </c>
      <c r="C35" s="18"/>
      <c r="D35" s="18"/>
      <c r="E35" s="29"/>
      <c r="F35" s="18"/>
      <c r="G35" s="29"/>
      <c r="H35" s="18"/>
      <c r="I35" s="29"/>
      <c r="J35" s="18"/>
      <c r="K35" s="29"/>
      <c r="L35" s="18"/>
      <c r="M35" s="9"/>
      <c r="N35" s="18"/>
      <c r="O35" s="9"/>
      <c r="P35" s="18"/>
      <c r="Q35" s="9"/>
      <c r="R35" s="18"/>
      <c r="S35" s="18"/>
      <c r="T35" s="18"/>
      <c r="U35" s="309"/>
      <c r="V35" s="18"/>
      <c r="W35" s="309"/>
      <c r="X35" s="18"/>
      <c r="Y35" s="309"/>
      <c r="Z35" s="18"/>
      <c r="AA35" s="309"/>
      <c r="AB35" s="18"/>
      <c r="AC35" s="23" t="str">
        <f>IF(SUM(U35:AA35)=0,"-",SUM(U35:AA35))</f>
        <v>-</v>
      </c>
      <c r="AD35" s="18"/>
    </row>
    <row r="36" spans="1:30" ht="5.0999999999999996" customHeight="1" thickBot="1">
      <c r="A36" s="31"/>
      <c r="B36" s="31"/>
      <c r="C36" s="32"/>
      <c r="D36" s="31"/>
      <c r="E36" s="33"/>
      <c r="F36" s="31"/>
      <c r="G36" s="33"/>
      <c r="H36" s="31"/>
      <c r="I36" s="33"/>
      <c r="J36" s="31"/>
      <c r="K36" s="33"/>
      <c r="L36" s="31"/>
      <c r="M36" s="33"/>
      <c r="N36" s="31"/>
      <c r="O36" s="33"/>
      <c r="P36" s="31"/>
      <c r="Q36" s="33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5.0999999999999996" customHeight="1" thickTop="1" thickBot="1">
      <c r="A37" s="3"/>
      <c r="B37" s="34"/>
      <c r="C37" s="34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"/>
    </row>
    <row r="38" spans="1:30" ht="24.95" customHeight="1" thickTop="1" thickBot="1">
      <c r="A38" s="18"/>
      <c r="B38" s="36" t="s">
        <v>34</v>
      </c>
      <c r="C38" s="18"/>
      <c r="D38" s="37"/>
      <c r="E38" s="29"/>
      <c r="F38" s="18"/>
      <c r="G38" s="29"/>
      <c r="H38" s="18"/>
      <c r="I38" s="29"/>
      <c r="J38" s="18"/>
      <c r="K38" s="29"/>
      <c r="L38" s="37"/>
      <c r="M38" s="9"/>
      <c r="N38" s="18"/>
      <c r="O38" s="9"/>
      <c r="P38" s="18"/>
      <c r="Q38" s="9"/>
      <c r="R38" s="18"/>
      <c r="S38" s="18"/>
      <c r="T38" s="37"/>
      <c r="U38" s="38" t="str">
        <f>IF(SUM(U18:U35)=0,"-",SUM(U18:U35))</f>
        <v>-</v>
      </c>
      <c r="V38" s="18"/>
      <c r="W38" s="38" t="str">
        <f>IF(SUM(W18:W35)=0,"-",SUM(W18:W35))</f>
        <v>-</v>
      </c>
      <c r="X38" s="18"/>
      <c r="Y38" s="38" t="str">
        <f>IF(SUM(Y18:Y35)=0,"-",SUM(Y18:Y35))</f>
        <v>-</v>
      </c>
      <c r="Z38" s="18"/>
      <c r="AA38" s="38" t="str">
        <f>IF(SUM(AA18:AA35)=0,"-",SUM(AA18:AA35))</f>
        <v>-</v>
      </c>
      <c r="AB38" s="37"/>
      <c r="AC38" s="38">
        <f>IF(SUM(U38:AA38)=SUM(AC18:AC35),SUM(U38:AA38),"Achtung!!")</f>
        <v>0</v>
      </c>
      <c r="AD38" s="18"/>
    </row>
    <row r="39" spans="1:30" ht="21.75" customHeight="1" thickTop="1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3"/>
      <c r="W39" s="5"/>
      <c r="X39" s="3"/>
      <c r="Y39" s="5"/>
      <c r="Z39" s="3"/>
      <c r="AA39" s="5"/>
      <c r="AB39" s="3"/>
      <c r="AC39" s="5"/>
      <c r="AD39" s="3"/>
    </row>
    <row r="40" spans="1:30" hidden="1"/>
    <row r="41" spans="1:30" hidden="1"/>
    <row r="42" spans="1:30" hidden="1"/>
    <row r="43" spans="1:30" hidden="1"/>
    <row r="44" spans="1:30" hidden="1"/>
    <row r="45" spans="1:30" hidden="1"/>
    <row r="46" spans="1:30" hidden="1"/>
    <row r="47" spans="1:30" hidden="1"/>
    <row r="48" spans="1:3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/>
  </sheetData>
  <sheetProtection password="CD06" sheet="1"/>
  <scenarios current="0" show="0">
    <scenario name="Gehaltsstufe" locked="1" count="1" user="Wirtschaftsministerium Baden-Württemberg" comment="Gehaltsstufe eintragen!">
      <inputCells r="C7" val="Ia, Ib, II a, III, IV a, IVb, V a, V b, V c, VI a, VI b"/>
    </scenario>
  </scenarios>
  <mergeCells count="3">
    <mergeCell ref="E2:K2"/>
    <mergeCell ref="M2:S2"/>
    <mergeCell ref="U2:AA2"/>
  </mergeCells>
  <phoneticPr fontId="87" type="noConversion"/>
  <printOptions horizontalCentered="1" verticalCentered="1"/>
  <pageMargins left="0.32" right="0.28000000000000003" top="0.98425196850393704" bottom="0.98425196850393704" header="0.51181102362204722" footer="0.51181102362204722"/>
  <pageSetup paperSize="9" scale="70" orientation="landscape" r:id="rId1"/>
  <headerFooter alignWithMargins="0">
    <oddHeader>&amp;R&amp;"Arial,Fett"&amp;18&amp;A</oddHeader>
    <oddFooter>&amp;R&amp;8 2010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73"/>
  <sheetViews>
    <sheetView zoomScale="96" workbookViewId="0">
      <selection activeCell="P37" activeCellId="2" sqref="P8:X22 X25:X37 P37:V37"/>
    </sheetView>
  </sheetViews>
  <sheetFormatPr baseColWidth="10" defaultColWidth="0" defaultRowHeight="12.75" customHeight="1" zeroHeight="1"/>
  <cols>
    <col min="1" max="1" width="2.28515625" style="6" customWidth="1"/>
    <col min="2" max="2" width="1.7109375" style="6" customWidth="1"/>
    <col min="3" max="3" width="25.7109375" style="6" customWidth="1"/>
    <col min="4" max="4" width="8.28515625" style="6" customWidth="1"/>
    <col min="5" max="5" width="2.28515625" style="6" customWidth="1"/>
    <col min="6" max="6" width="10.85546875" style="6" customWidth="1"/>
    <col min="7" max="7" width="2.28515625" style="6" customWidth="1"/>
    <col min="8" max="8" width="8.7109375" style="6" customWidth="1"/>
    <col min="9" max="9" width="0.85546875" style="6" customWidth="1"/>
    <col min="10" max="10" width="8.7109375" style="6" customWidth="1"/>
    <col min="11" max="11" width="0.85546875" style="6" customWidth="1"/>
    <col min="12" max="12" width="8.7109375" style="6" customWidth="1"/>
    <col min="13" max="13" width="0.85546875" style="6" customWidth="1"/>
    <col min="14" max="14" width="8.7109375" style="6" customWidth="1"/>
    <col min="15" max="15" width="2.28515625" style="6" customWidth="1"/>
    <col min="16" max="16" width="13.7109375" style="6" customWidth="1"/>
    <col min="17" max="17" width="0.85546875" style="6" customWidth="1"/>
    <col min="18" max="18" width="13.7109375" style="6" customWidth="1"/>
    <col min="19" max="19" width="0.85546875" style="6" customWidth="1"/>
    <col min="20" max="20" width="13.7109375" style="6" customWidth="1"/>
    <col min="21" max="21" width="0.85546875" style="6" customWidth="1"/>
    <col min="22" max="22" width="13.7109375" style="6" customWidth="1"/>
    <col min="23" max="23" width="2.28515625" style="6" customWidth="1"/>
    <col min="24" max="24" width="15.7109375" style="6" customWidth="1"/>
    <col min="25" max="25" width="2.7109375" style="6" customWidth="1"/>
    <col min="26" max="26" width="1.7109375" style="6" customWidth="1"/>
    <col min="27" max="16384" width="0" style="6" hidden="1"/>
  </cols>
  <sheetData>
    <row r="1" spans="2:26" ht="8.1" customHeight="1"/>
    <row r="2" spans="2:26" ht="9.9499999999999993" customHeight="1">
      <c r="B2" s="312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  <c r="Q2" s="314"/>
      <c r="R2" s="315"/>
      <c r="S2" s="314"/>
      <c r="T2" s="315"/>
      <c r="U2" s="314"/>
      <c r="V2" s="315"/>
      <c r="W2" s="314"/>
      <c r="X2" s="315"/>
      <c r="Y2" s="374"/>
      <c r="Z2" s="3"/>
    </row>
    <row r="3" spans="2:26" ht="23.25">
      <c r="B3" s="317"/>
      <c r="C3" s="318" t="s">
        <v>13</v>
      </c>
      <c r="D3" s="453"/>
      <c r="E3" s="18"/>
      <c r="F3" s="195"/>
      <c r="G3" s="18"/>
      <c r="H3" s="614" t="s">
        <v>165</v>
      </c>
      <c r="I3" s="615"/>
      <c r="J3" s="615"/>
      <c r="K3" s="615"/>
      <c r="L3" s="615"/>
      <c r="M3" s="615"/>
      <c r="N3" s="616"/>
      <c r="O3" s="18"/>
      <c r="P3" s="617" t="s">
        <v>165</v>
      </c>
      <c r="Q3" s="618"/>
      <c r="R3" s="618"/>
      <c r="S3" s="618"/>
      <c r="T3" s="618"/>
      <c r="U3" s="618"/>
      <c r="V3" s="619"/>
      <c r="W3" s="18"/>
      <c r="X3" s="280"/>
      <c r="Y3" s="375"/>
      <c r="Z3" s="18"/>
    </row>
    <row r="4" spans="2:26" ht="18.75" customHeight="1">
      <c r="B4" s="320"/>
      <c r="C4" s="12"/>
      <c r="D4" s="11"/>
      <c r="E4" s="11"/>
      <c r="F4" s="11"/>
      <c r="G4" s="11"/>
      <c r="H4" s="204">
        <v>2018</v>
      </c>
      <c r="I4" s="176"/>
      <c r="J4" s="279">
        <v>2019</v>
      </c>
      <c r="K4" s="176"/>
      <c r="L4" s="181">
        <v>2020</v>
      </c>
      <c r="M4" s="176"/>
      <c r="N4" s="181">
        <v>2021</v>
      </c>
      <c r="O4" s="11"/>
      <c r="P4" s="186">
        <f>H4</f>
        <v>2018</v>
      </c>
      <c r="Q4" s="184"/>
      <c r="R4" s="186">
        <f>J4</f>
        <v>2019</v>
      </c>
      <c r="S4" s="184"/>
      <c r="T4" s="186">
        <f>L4</f>
        <v>2020</v>
      </c>
      <c r="U4" s="185"/>
      <c r="V4" s="183">
        <f>N4</f>
        <v>2021</v>
      </c>
      <c r="W4" s="11"/>
      <c r="X4" s="13" t="s">
        <v>14</v>
      </c>
      <c r="Y4" s="376"/>
      <c r="Z4" s="11"/>
    </row>
    <row r="5" spans="2:26" ht="7.5" hidden="1" customHeight="1">
      <c r="B5" s="320"/>
      <c r="C5" s="12"/>
      <c r="D5" s="11"/>
      <c r="E5" s="11"/>
      <c r="F5" s="11"/>
      <c r="G5" s="11"/>
      <c r="H5" s="276" t="str">
        <f>IF('Antragsformular (1)'!$E$19=0,"-",IF('Antragsformular (1)'!$E$19/12&gt;=1,"1-12","1-"))</f>
        <v>-</v>
      </c>
      <c r="I5" s="176"/>
      <c r="J5" s="277" t="str">
        <f>IF('Antragsformular (1)'!$E$19=0,"-",IF('Antragsformular (1)'!$E$19/12&gt;=2,"13-24",IF('Antragsformular (1)'!$E$19/12&gt;1,"13-"," ")))</f>
        <v>-</v>
      </c>
      <c r="K5" s="176"/>
      <c r="L5" s="278" t="str">
        <f>IF('Antragsformular (1)'!$E$19=0,"-",IF('Antragsformular (1)'!$E$19/12&gt;=3,"25-36",IF('Antragsformular (1)'!$E$19/12&gt;2,"25-"," ")))</f>
        <v>-</v>
      </c>
      <c r="M5" s="176"/>
      <c r="N5" s="278" t="str">
        <f>IF('Antragsformular (1)'!$E$19=0,"-",IF('Antragsformular (1)'!$E$19/12&gt;=4,"37-48",IF('Antragsformular (1)'!$E$19/12&gt;3,"37-"," ")))</f>
        <v>-</v>
      </c>
      <c r="O5" s="11"/>
      <c r="P5" s="274"/>
      <c r="Q5" s="185"/>
      <c r="R5" s="275"/>
      <c r="S5" s="185"/>
      <c r="T5" s="275"/>
      <c r="U5" s="185"/>
      <c r="V5" s="275"/>
      <c r="W5" s="11"/>
      <c r="X5" s="13"/>
      <c r="Y5" s="376"/>
      <c r="Z5" s="11"/>
    </row>
    <row r="6" spans="2:26" ht="21" customHeight="1">
      <c r="B6" s="322"/>
      <c r="C6" s="15" t="s">
        <v>15</v>
      </c>
      <c r="D6" s="454" t="s">
        <v>199</v>
      </c>
      <c r="E6" s="14"/>
      <c r="F6" s="14" t="s">
        <v>16</v>
      </c>
      <c r="G6" s="14"/>
      <c r="H6" s="323"/>
      <c r="I6" s="14"/>
      <c r="J6" s="323"/>
      <c r="K6" s="14"/>
      <c r="L6" s="323"/>
      <c r="M6" s="14"/>
      <c r="N6" s="323"/>
      <c r="O6" s="14"/>
      <c r="P6" s="17"/>
      <c r="Q6" s="14"/>
      <c r="R6" s="17"/>
      <c r="S6" s="14"/>
      <c r="T6" s="17"/>
      <c r="U6" s="14"/>
      <c r="V6" s="17"/>
      <c r="W6" s="14"/>
      <c r="X6" s="17"/>
      <c r="Y6" s="377"/>
      <c r="Z6" s="14"/>
    </row>
    <row r="7" spans="2:26" ht="14.1" customHeight="1" thickBot="1">
      <c r="B7" s="317"/>
      <c r="C7" s="19"/>
      <c r="D7" s="18"/>
      <c r="E7" s="18"/>
      <c r="F7" s="14" t="s">
        <v>147</v>
      </c>
      <c r="G7" s="18"/>
      <c r="H7" s="14" t="s">
        <v>17</v>
      </c>
      <c r="I7" s="18"/>
      <c r="J7" s="14" t="s">
        <v>17</v>
      </c>
      <c r="K7" s="18"/>
      <c r="L7" s="14" t="s">
        <v>17</v>
      </c>
      <c r="M7" s="18"/>
      <c r="N7" s="14" t="s">
        <v>17</v>
      </c>
      <c r="O7" s="18"/>
      <c r="P7" s="20" t="s">
        <v>148</v>
      </c>
      <c r="Q7" s="18"/>
      <c r="R7" s="20" t="s">
        <v>148</v>
      </c>
      <c r="S7" s="18"/>
      <c r="T7" s="20" t="s">
        <v>148</v>
      </c>
      <c r="U7" s="18"/>
      <c r="V7" s="20" t="s">
        <v>148</v>
      </c>
      <c r="W7" s="18"/>
      <c r="X7" s="21" t="s">
        <v>148</v>
      </c>
      <c r="Y7" s="378"/>
      <c r="Z7" s="18"/>
    </row>
    <row r="8" spans="2:26" ht="15.95" customHeight="1" thickBot="1">
      <c r="B8" s="317"/>
      <c r="C8" s="22" t="s">
        <v>18</v>
      </c>
      <c r="D8" s="455"/>
      <c r="E8" s="18"/>
      <c r="F8" s="307"/>
      <c r="G8" s="18"/>
      <c r="H8" s="308"/>
      <c r="I8" s="18"/>
      <c r="J8" s="308"/>
      <c r="K8" s="18"/>
      <c r="L8" s="308"/>
      <c r="M8" s="18"/>
      <c r="N8" s="308"/>
      <c r="O8" s="18"/>
      <c r="P8" s="58" t="str">
        <f>IF(F8*H8=0,"-",ROUND(F8*H8,0))</f>
        <v>-</v>
      </c>
      <c r="Q8" s="18"/>
      <c r="R8" s="58" t="str">
        <f>IF(F8*(1+$H$19/100)*J8=0,"-",ROUND(F8*(1+$H$19%)*J8,0))</f>
        <v>-</v>
      </c>
      <c r="S8" s="18"/>
      <c r="T8" s="58" t="str">
        <f>IF(F8*POWER(1+$H$19%,2)*L8=0,"-",ROUND(F8*POWER(1+$H$19%,2)*L8,0))</f>
        <v>-</v>
      </c>
      <c r="U8" s="18"/>
      <c r="V8" s="58" t="str">
        <f>IF(F8*POWER(1+$H$19%,3)*N8=0,"-",ROUND(F8*POWER(1+$H$19%,3)*N8,0))</f>
        <v>-</v>
      </c>
      <c r="W8" s="18"/>
      <c r="X8" s="23" t="str">
        <f>IF(SUM(P8:V8)=0,"-",SUM(P8:V8))</f>
        <v>-</v>
      </c>
      <c r="Y8" s="353"/>
      <c r="Z8" s="18"/>
    </row>
    <row r="9" spans="2:26" ht="5.0999999999999996" customHeight="1" thickBot="1">
      <c r="B9" s="325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3"/>
      <c r="R9" s="5"/>
      <c r="S9" s="3"/>
      <c r="T9" s="5"/>
      <c r="U9" s="3"/>
      <c r="V9" s="5"/>
      <c r="W9" s="3"/>
      <c r="X9" s="5"/>
      <c r="Y9" s="379"/>
      <c r="Z9" s="3"/>
    </row>
    <row r="10" spans="2:26" ht="15.95" customHeight="1" thickBot="1">
      <c r="B10" s="317"/>
      <c r="C10" s="22" t="s">
        <v>19</v>
      </c>
      <c r="D10" s="455"/>
      <c r="E10" s="18"/>
      <c r="F10" s="307"/>
      <c r="G10" s="18"/>
      <c r="H10" s="308"/>
      <c r="I10" s="18"/>
      <c r="J10" s="308"/>
      <c r="K10" s="18"/>
      <c r="L10" s="308"/>
      <c r="M10" s="18"/>
      <c r="N10" s="308"/>
      <c r="O10" s="18"/>
      <c r="P10" s="58" t="str">
        <f>IF(F10*H10=0,"-",ROUND(F10*H10,0))</f>
        <v>-</v>
      </c>
      <c r="Q10" s="18"/>
      <c r="R10" s="58" t="str">
        <f>IF(F10*(1+$H$19/100)*J10=0,"-",ROUND(F10*(1+$H$19%)*J10,0))</f>
        <v>-</v>
      </c>
      <c r="S10" s="18"/>
      <c r="T10" s="58" t="str">
        <f>IF(F10*POWER(1+$H$19%,2)*L10=0,"-",ROUND(F10*POWER(1+$H$19%,2)*L10,0))</f>
        <v>-</v>
      </c>
      <c r="U10" s="18"/>
      <c r="V10" s="58" t="str">
        <f>IF(F10*POWER(1+$H$19%,3)*N10=0,"-",ROUND(F10*POWER(1+$H$19%,3)*N10,0))</f>
        <v>-</v>
      </c>
      <c r="W10" s="18"/>
      <c r="X10" s="23" t="str">
        <f>IF(SUM(P10:V10)=0,"-",SUM(P10:V10))</f>
        <v>-</v>
      </c>
      <c r="Y10" s="353"/>
      <c r="Z10" s="18"/>
    </row>
    <row r="11" spans="2:26" ht="5.0999999999999996" customHeight="1" thickBot="1">
      <c r="B11" s="325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3"/>
      <c r="R11" s="5"/>
      <c r="S11" s="3"/>
      <c r="T11" s="5"/>
      <c r="U11" s="3"/>
      <c r="V11" s="5"/>
      <c r="W11" s="3"/>
      <c r="X11" s="5"/>
      <c r="Y11" s="379"/>
      <c r="Z11" s="3"/>
    </row>
    <row r="12" spans="2:26" ht="15.95" customHeight="1" thickBot="1">
      <c r="B12" s="317"/>
      <c r="C12" s="22" t="s">
        <v>20</v>
      </c>
      <c r="D12" s="455"/>
      <c r="E12" s="18"/>
      <c r="F12" s="307"/>
      <c r="G12" s="18"/>
      <c r="H12" s="308"/>
      <c r="I12" s="18"/>
      <c r="J12" s="308"/>
      <c r="K12" s="18"/>
      <c r="L12" s="308"/>
      <c r="M12" s="18"/>
      <c r="N12" s="308"/>
      <c r="O12" s="18"/>
      <c r="P12" s="58" t="str">
        <f>IF(F12*H12=0,"-",ROUND(F12*H12,0))</f>
        <v>-</v>
      </c>
      <c r="Q12" s="18"/>
      <c r="R12" s="58" t="str">
        <f>IF(F12*(1+$H$19/100)*J12=0,"-",ROUND(F12*(1+$H$19%)*J12,0))</f>
        <v>-</v>
      </c>
      <c r="S12" s="18"/>
      <c r="T12" s="58" t="str">
        <f>IF(F12*POWER(1+$H$19%,2)*L12=0,"-",ROUND(F12*POWER(1+$H$19%,2)*L12,0))</f>
        <v>-</v>
      </c>
      <c r="U12" s="18"/>
      <c r="V12" s="58" t="str">
        <f>IF(F12*POWER(1+$H$19%,3)*N12=0,"-",ROUND(F12*POWER(1+$H$19%,3)*N12,0))</f>
        <v>-</v>
      </c>
      <c r="W12" s="18"/>
      <c r="X12" s="23" t="str">
        <f>IF(SUM(P12:V12)=0,"-",SUM(P12:V12))</f>
        <v>-</v>
      </c>
      <c r="Y12" s="353"/>
      <c r="Z12" s="18"/>
    </row>
    <row r="13" spans="2:26" ht="15.75" thickBot="1">
      <c r="B13" s="327"/>
      <c r="C13" s="25"/>
      <c r="D13" s="24"/>
      <c r="E13" s="24"/>
      <c r="F13" s="26" t="s">
        <v>149</v>
      </c>
      <c r="G13" s="24"/>
      <c r="H13" s="26" t="s">
        <v>21</v>
      </c>
      <c r="I13" s="24"/>
      <c r="J13" s="26" t="s">
        <v>21</v>
      </c>
      <c r="K13" s="24"/>
      <c r="L13" s="26" t="s">
        <v>21</v>
      </c>
      <c r="M13" s="24"/>
      <c r="N13" s="26" t="s">
        <v>21</v>
      </c>
      <c r="O13" s="24"/>
      <c r="P13" s="27"/>
      <c r="Q13" s="24"/>
      <c r="R13" s="27"/>
      <c r="S13" s="24"/>
      <c r="T13" s="27"/>
      <c r="U13" s="24"/>
      <c r="V13" s="27"/>
      <c r="W13" s="24"/>
      <c r="X13" s="27"/>
      <c r="Y13" s="380"/>
      <c r="Z13" s="24"/>
    </row>
    <row r="14" spans="2:26" ht="15.75" customHeight="1" thickBot="1">
      <c r="B14" s="317"/>
      <c r="C14" s="22" t="s">
        <v>22</v>
      </c>
      <c r="D14" s="24"/>
      <c r="E14" s="18"/>
      <c r="F14" s="307"/>
      <c r="G14" s="18"/>
      <c r="H14" s="308"/>
      <c r="I14" s="18"/>
      <c r="J14" s="308"/>
      <c r="K14" s="18"/>
      <c r="L14" s="308"/>
      <c r="M14" s="18"/>
      <c r="N14" s="308"/>
      <c r="O14" s="18"/>
      <c r="P14" s="58" t="str">
        <f>IF(F14*H14=0,"-",ROUND(F14*H14,0))</f>
        <v>-</v>
      </c>
      <c r="Q14" s="18"/>
      <c r="R14" s="58" t="str">
        <f>IF(F14*(1+$H$19/100)*J14=0,"-",ROUND(F14*(1+$H$19%)*J14,0))</f>
        <v>-</v>
      </c>
      <c r="S14" s="18"/>
      <c r="T14" s="58" t="str">
        <f>IF(F14*POWER(1+$H$19%,2)*L14=0,"-",ROUND(F14*POWER(1+$H$19%,2)*L14,0))</f>
        <v>-</v>
      </c>
      <c r="U14" s="18"/>
      <c r="V14" s="58" t="str">
        <f>IF(F14*POWER(1+$H$19%,3)*N14=0,"-",ROUND(F14*POWER(1+$H$19%,3)*N14,0))</f>
        <v>-</v>
      </c>
      <c r="W14" s="18"/>
      <c r="X14" s="23" t="str">
        <f>IF(SUM(P14:V14)=0,"-",SUM(P14:V14))</f>
        <v>-</v>
      </c>
      <c r="Y14" s="353"/>
      <c r="Z14" s="18"/>
    </row>
    <row r="15" spans="2:26" ht="5.0999999999999996" customHeight="1" thickBot="1">
      <c r="B15" s="325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3"/>
      <c r="R15" s="5"/>
      <c r="S15" s="3"/>
      <c r="T15" s="5"/>
      <c r="U15" s="3"/>
      <c r="V15" s="5"/>
      <c r="W15" s="3"/>
      <c r="X15" s="5"/>
      <c r="Y15" s="379"/>
      <c r="Z15" s="3"/>
    </row>
    <row r="16" spans="2:26" ht="15.95" customHeight="1" thickBot="1">
      <c r="B16" s="317"/>
      <c r="C16" s="22" t="s">
        <v>23</v>
      </c>
      <c r="D16" s="24"/>
      <c r="E16" s="18"/>
      <c r="F16" s="307"/>
      <c r="G16" s="18"/>
      <c r="H16" s="308"/>
      <c r="I16" s="18"/>
      <c r="J16" s="308"/>
      <c r="K16" s="18"/>
      <c r="L16" s="308"/>
      <c r="M16" s="18"/>
      <c r="N16" s="308"/>
      <c r="O16" s="18"/>
      <c r="P16" s="58" t="str">
        <f>IF(F16*H16=0,"-",ROUND(F16*H16,0))</f>
        <v>-</v>
      </c>
      <c r="Q16" s="18"/>
      <c r="R16" s="58" t="str">
        <f>IF(F16*(1+$H$19/100)*J16=0,"-",ROUND(F16*(1+$H$19%)*J16,0))</f>
        <v>-</v>
      </c>
      <c r="S16" s="18"/>
      <c r="T16" s="58" t="str">
        <f>IF(F16*POWER(1+$H$19%,2)*L16=0,"-",ROUND(F16*POWER(1+$H$19%,2)*L16,0))</f>
        <v>-</v>
      </c>
      <c r="U16" s="18"/>
      <c r="V16" s="58" t="str">
        <f>IF(F16*POWER(1+$H$19%,3)*N16=0,"-",ROUND(F16*POWER(1+$H$19%,3)*N16,0))</f>
        <v>-</v>
      </c>
      <c r="W16" s="18"/>
      <c r="X16" s="23" t="str">
        <f>IF(SUM(P16:V16)=0,"-",SUM(P16:V16))</f>
        <v>-</v>
      </c>
      <c r="Y16" s="353"/>
      <c r="Z16" s="18"/>
    </row>
    <row r="17" spans="2:26" ht="5.0999999999999996" customHeight="1">
      <c r="B17" s="325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3"/>
      <c r="R17" s="5"/>
      <c r="S17" s="3"/>
      <c r="T17" s="5"/>
      <c r="U17" s="3"/>
      <c r="V17" s="5"/>
      <c r="W17" s="3"/>
      <c r="X17" s="5"/>
      <c r="Y17" s="379"/>
      <c r="Z17" s="3"/>
    </row>
    <row r="18" spans="2:26" ht="12.75" customHeight="1">
      <c r="B18" s="327"/>
      <c r="C18" s="28"/>
      <c r="D18" s="24"/>
      <c r="E18" s="24"/>
      <c r="F18" s="24"/>
      <c r="G18" s="24"/>
      <c r="H18" s="26" t="s">
        <v>24</v>
      </c>
      <c r="I18" s="24"/>
      <c r="J18" s="323"/>
      <c r="K18" s="14"/>
      <c r="L18" s="323"/>
      <c r="M18" s="14"/>
      <c r="N18" s="323"/>
      <c r="O18" s="14"/>
      <c r="P18" s="17"/>
      <c r="Q18" s="14"/>
      <c r="R18" s="17"/>
      <c r="S18" s="14"/>
      <c r="T18" s="17"/>
      <c r="U18" s="14"/>
      <c r="V18" s="17"/>
      <c r="W18" s="14"/>
      <c r="X18" s="17"/>
      <c r="Y18" s="377"/>
      <c r="Z18" s="24"/>
    </row>
    <row r="19" spans="2:26" ht="15.95" customHeight="1">
      <c r="B19" s="317"/>
      <c r="C19" s="22" t="s">
        <v>25</v>
      </c>
      <c r="D19" s="18"/>
      <c r="E19" s="18"/>
      <c r="F19" s="29"/>
      <c r="G19" s="18"/>
      <c r="H19" s="311"/>
      <c r="I19" s="18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6"/>
      <c r="Z19" s="18"/>
    </row>
    <row r="20" spans="2:26" ht="5.0999999999999996" customHeight="1">
      <c r="B20" s="325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"/>
      <c r="Q20" s="3"/>
      <c r="R20" s="5"/>
      <c r="S20" s="3"/>
      <c r="T20" s="5"/>
      <c r="U20" s="3"/>
      <c r="V20" s="5"/>
      <c r="W20" s="3"/>
      <c r="X20" s="5"/>
      <c r="Y20" s="379"/>
      <c r="Z20" s="3"/>
    </row>
    <row r="21" spans="2:26" ht="5.0999999999999996" customHeight="1" thickBot="1">
      <c r="B21" s="317"/>
      <c r="C21" s="45"/>
      <c r="D21" s="46"/>
      <c r="E21" s="46"/>
      <c r="F21" s="47"/>
      <c r="G21" s="46"/>
      <c r="H21" s="48"/>
      <c r="I21" s="4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196"/>
      <c r="Z21" s="18"/>
    </row>
    <row r="22" spans="2:26" ht="15.95" customHeight="1" thickTop="1" thickBot="1">
      <c r="B22" s="317"/>
      <c r="C22" s="40" t="s">
        <v>26</v>
      </c>
      <c r="D22" s="3"/>
      <c r="E22" s="3"/>
      <c r="F22" s="3"/>
      <c r="G22" s="3"/>
      <c r="H22" s="3"/>
      <c r="I22" s="3"/>
      <c r="J22" s="195"/>
      <c r="K22" s="39"/>
      <c r="L22" s="41"/>
      <c r="M22" s="39"/>
      <c r="N22" s="42"/>
      <c r="O22" s="39"/>
      <c r="P22" s="43" t="str">
        <f>IF(SUM(P8:P18)=0,"-",SUM(P8:P18))</f>
        <v>-</v>
      </c>
      <c r="Q22" s="39"/>
      <c r="R22" s="43" t="str">
        <f>IF(SUM(R8:R18)=0,"-",SUM(R8:R18))</f>
        <v>-</v>
      </c>
      <c r="S22" s="39"/>
      <c r="T22" s="43" t="str">
        <f>IF(SUM(T8:T18)=0,"-",SUM(T8:T18))</f>
        <v>-</v>
      </c>
      <c r="U22" s="39"/>
      <c r="V22" s="43" t="str">
        <f>IF(SUM(V8:V18)=0,"-",SUM(V8:V18))</f>
        <v>-</v>
      </c>
      <c r="W22" s="39"/>
      <c r="X22" s="44" t="str">
        <f>IF(SUM(P22:V22)=0,"-",SUM(P22:V22))</f>
        <v>-</v>
      </c>
      <c r="Y22" s="381"/>
      <c r="Z22" s="18"/>
    </row>
    <row r="23" spans="2:26" ht="5.0999999999999996" customHeight="1" thickTop="1">
      <c r="B23" s="317"/>
      <c r="C23" s="49"/>
      <c r="D23" s="50"/>
      <c r="E23" s="50"/>
      <c r="F23" s="50"/>
      <c r="G23" s="50"/>
      <c r="H23" s="50"/>
      <c r="I23" s="50"/>
      <c r="J23" s="51"/>
      <c r="K23" s="52"/>
      <c r="L23" s="53"/>
      <c r="M23" s="52"/>
      <c r="N23" s="54"/>
      <c r="O23" s="52"/>
      <c r="P23" s="55"/>
      <c r="Q23" s="52"/>
      <c r="R23" s="55"/>
      <c r="S23" s="52"/>
      <c r="T23" s="55"/>
      <c r="U23" s="52"/>
      <c r="V23" s="55"/>
      <c r="W23" s="52"/>
      <c r="X23" s="56"/>
      <c r="Y23" s="381"/>
      <c r="Z23" s="18"/>
    </row>
    <row r="24" spans="2:26" ht="5.0999999999999996" customHeight="1" thickBot="1">
      <c r="B24" s="325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"/>
      <c r="Q24" s="3"/>
      <c r="R24" s="5"/>
      <c r="S24" s="3"/>
      <c r="T24" s="5"/>
      <c r="U24" s="3"/>
      <c r="V24" s="5"/>
      <c r="W24" s="3"/>
      <c r="X24" s="5"/>
      <c r="Y24" s="379"/>
      <c r="Z24" s="3"/>
    </row>
    <row r="25" spans="2:26" ht="15.95" customHeight="1" thickBot="1">
      <c r="B25" s="317"/>
      <c r="C25" s="15" t="s">
        <v>27</v>
      </c>
      <c r="D25" s="18"/>
      <c r="E25" s="18"/>
      <c r="F25" s="29"/>
      <c r="G25" s="18"/>
      <c r="H25" s="29"/>
      <c r="I25" s="18"/>
      <c r="J25" s="29"/>
      <c r="K25" s="18"/>
      <c r="L25" s="29"/>
      <c r="M25" s="18"/>
      <c r="N25" s="18"/>
      <c r="O25" s="18"/>
      <c r="P25" s="309"/>
      <c r="Q25" s="18"/>
      <c r="R25" s="309"/>
      <c r="S25" s="18"/>
      <c r="T25" s="309"/>
      <c r="U25" s="18"/>
      <c r="V25" s="309"/>
      <c r="W25" s="18"/>
      <c r="X25" s="23" t="str">
        <f>IF(SUM(P25:V25)=0,"-",SUM(P25:V25))</f>
        <v>-</v>
      </c>
      <c r="Y25" s="353"/>
      <c r="Z25" s="18"/>
    </row>
    <row r="26" spans="2:26" ht="5.0999999999999996" customHeight="1" thickBot="1">
      <c r="B26" s="325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5"/>
      <c r="Q26" s="3"/>
      <c r="R26" s="5"/>
      <c r="S26" s="3"/>
      <c r="T26" s="5"/>
      <c r="U26" s="3"/>
      <c r="V26" s="5"/>
      <c r="W26" s="3"/>
      <c r="X26" s="5"/>
      <c r="Y26" s="379"/>
      <c r="Z26" s="3"/>
    </row>
    <row r="27" spans="2:26" ht="15.95" customHeight="1" thickBot="1">
      <c r="B27" s="317"/>
      <c r="C27" s="15" t="s">
        <v>28</v>
      </c>
      <c r="D27" s="18"/>
      <c r="E27" s="18"/>
      <c r="F27" s="29"/>
      <c r="G27" s="18"/>
      <c r="H27" s="29"/>
      <c r="I27" s="18"/>
      <c r="J27" s="29"/>
      <c r="K27" s="18"/>
      <c r="L27" s="29"/>
      <c r="M27" s="18"/>
      <c r="N27" s="18"/>
      <c r="O27" s="18"/>
      <c r="P27" s="309"/>
      <c r="Q27" s="18"/>
      <c r="R27" s="309"/>
      <c r="S27" s="18"/>
      <c r="T27" s="309"/>
      <c r="U27" s="18"/>
      <c r="V27" s="309"/>
      <c r="W27" s="18"/>
      <c r="X27" s="23" t="str">
        <f>IF(SUM(P27:V27)=0,"-",SUM(P27:V27))</f>
        <v>-</v>
      </c>
      <c r="Y27" s="353"/>
      <c r="Z27" s="18"/>
    </row>
    <row r="28" spans="2:26" ht="5.0999999999999996" customHeight="1">
      <c r="B28" s="325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3"/>
      <c r="R28" s="5"/>
      <c r="S28" s="3"/>
      <c r="T28" s="5"/>
      <c r="U28" s="3"/>
      <c r="V28" s="5"/>
      <c r="W28" s="3"/>
      <c r="X28" s="5"/>
      <c r="Y28" s="379"/>
      <c r="Z28" s="3"/>
    </row>
    <row r="29" spans="2:26" ht="5.0999999999999996" customHeight="1" thickBot="1">
      <c r="B29" s="325"/>
      <c r="C29" s="1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3"/>
      <c r="R29" s="5"/>
      <c r="S29" s="3"/>
      <c r="T29" s="5"/>
      <c r="U29" s="3"/>
      <c r="V29" s="5"/>
      <c r="W29" s="3"/>
      <c r="X29" s="5"/>
      <c r="Y29" s="379"/>
      <c r="Z29" s="3"/>
    </row>
    <row r="30" spans="2:26" ht="15.95" customHeight="1" thickBot="1">
      <c r="B30" s="194"/>
      <c r="C30" s="15" t="s">
        <v>29</v>
      </c>
      <c r="D30" s="18"/>
      <c r="E30" s="18"/>
      <c r="F30" s="29"/>
      <c r="G30" s="18"/>
      <c r="H30" s="373" t="s">
        <v>183</v>
      </c>
      <c r="I30" s="18"/>
      <c r="J30" s="547">
        <v>20</v>
      </c>
      <c r="K30" s="18"/>
      <c r="L30" s="205" t="s">
        <v>182</v>
      </c>
      <c r="M30" s="195"/>
      <c r="N30" s="195"/>
      <c r="O30" s="18"/>
      <c r="P30" s="2" t="str">
        <f>IF(ISNUMBER(P22),ROUND(P22*$J$30/100,0),"-")</f>
        <v>-</v>
      </c>
      <c r="Q30" s="18"/>
      <c r="R30" s="2" t="str">
        <f>IF(ISNUMBER(R22),ROUND(R22*$J$30/100,0),"-")</f>
        <v>-</v>
      </c>
      <c r="S30" s="18"/>
      <c r="T30" s="2" t="str">
        <f>IF(ISNUMBER(T22),ROUND(T22*$J$30/100,0),"-")</f>
        <v>-</v>
      </c>
      <c r="U30" s="18"/>
      <c r="V30" s="2" t="str">
        <f>IF(ISNUMBER(V22),ROUND(V22*$J$30/100,0),"-")</f>
        <v>-</v>
      </c>
      <c r="W30" s="18"/>
      <c r="X30" s="23" t="str">
        <f>IF(SUM(P30:V30)=0,"-",SUM(P30:V30))</f>
        <v>-</v>
      </c>
      <c r="Y30" s="353"/>
      <c r="Z30" s="18"/>
    </row>
    <row r="31" spans="2:26" ht="5.0999999999999996" customHeight="1" thickBot="1">
      <c r="B31" s="325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  <c r="Q31" s="3"/>
      <c r="R31" s="5"/>
      <c r="S31" s="3"/>
      <c r="T31" s="5"/>
      <c r="U31" s="3"/>
      <c r="V31" s="5"/>
      <c r="W31" s="3"/>
      <c r="X31" s="5"/>
      <c r="Y31" s="379"/>
      <c r="Z31" s="3"/>
    </row>
    <row r="32" spans="2:26" ht="15.95" customHeight="1" thickBot="1">
      <c r="B32" s="317"/>
      <c r="C32" s="15" t="s">
        <v>32</v>
      </c>
      <c r="D32" s="18"/>
      <c r="E32" s="18"/>
      <c r="F32" s="29"/>
      <c r="G32" s="18"/>
      <c r="H32" s="29"/>
      <c r="I32" s="18"/>
      <c r="J32" s="29"/>
      <c r="K32" s="18"/>
      <c r="L32" s="29"/>
      <c r="M32" s="18"/>
      <c r="N32" s="18"/>
      <c r="O32" s="18"/>
      <c r="P32" s="309"/>
      <c r="Q32" s="18"/>
      <c r="R32" s="309"/>
      <c r="S32" s="18"/>
      <c r="T32" s="309"/>
      <c r="U32" s="18"/>
      <c r="V32" s="309"/>
      <c r="W32" s="18"/>
      <c r="X32" s="23" t="str">
        <f>IF(SUM(P32:V32)=0,"-",SUM(P32:V32))</f>
        <v>-</v>
      </c>
      <c r="Y32" s="353"/>
      <c r="Z32" s="18"/>
    </row>
    <row r="33" spans="2:26" ht="5.0999999999999996" customHeight="1" thickBot="1">
      <c r="B33" s="325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/>
      <c r="Q33" s="3"/>
      <c r="R33" s="5"/>
      <c r="S33" s="3"/>
      <c r="T33" s="5"/>
      <c r="U33" s="3"/>
      <c r="V33" s="5"/>
      <c r="W33" s="3"/>
      <c r="X33" s="5"/>
      <c r="Y33" s="379"/>
      <c r="Z33" s="3"/>
    </row>
    <row r="34" spans="2:26" ht="15.75" customHeight="1" thickBot="1">
      <c r="B34" s="317"/>
      <c r="C34" s="15" t="s">
        <v>33</v>
      </c>
      <c r="D34" s="18"/>
      <c r="E34" s="18"/>
      <c r="F34" s="29"/>
      <c r="G34" s="18"/>
      <c r="H34" s="29"/>
      <c r="I34" s="18"/>
      <c r="J34" s="29"/>
      <c r="K34" s="18"/>
      <c r="L34" s="29"/>
      <c r="M34" s="18"/>
      <c r="N34" s="18"/>
      <c r="O34" s="18"/>
      <c r="P34" s="309"/>
      <c r="Q34" s="18"/>
      <c r="R34" s="309"/>
      <c r="S34" s="18"/>
      <c r="T34" s="309"/>
      <c r="U34" s="18"/>
      <c r="V34" s="309"/>
      <c r="W34" s="18"/>
      <c r="X34" s="23" t="str">
        <f>IF(SUM(P34:V34)=0,"-",SUM(P34:V34))</f>
        <v>-</v>
      </c>
      <c r="Y34" s="353"/>
      <c r="Z34" s="18"/>
    </row>
    <row r="35" spans="2:26" ht="5.0999999999999996" customHeight="1" thickBot="1">
      <c r="B35" s="329"/>
      <c r="C35" s="31"/>
      <c r="D35" s="32"/>
      <c r="E35" s="31"/>
      <c r="F35" s="33"/>
      <c r="G35" s="31"/>
      <c r="H35" s="33"/>
      <c r="I35" s="31"/>
      <c r="J35" s="33"/>
      <c r="K35" s="31"/>
      <c r="L35" s="3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30"/>
      <c r="Z35" s="31"/>
    </row>
    <row r="36" spans="2:26" ht="5.0999999999999996" customHeight="1" thickTop="1" thickBot="1">
      <c r="B36" s="325"/>
      <c r="C36" s="34"/>
      <c r="D36" s="34"/>
      <c r="E36" s="34"/>
      <c r="F36" s="35"/>
      <c r="G36" s="34"/>
      <c r="H36" s="35"/>
      <c r="I36" s="34"/>
      <c r="J36" s="35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5"/>
      <c r="Z36" s="3"/>
    </row>
    <row r="37" spans="2:26" ht="24.95" customHeight="1" thickTop="1" thickBot="1">
      <c r="B37" s="317"/>
      <c r="C37" s="36" t="s">
        <v>34</v>
      </c>
      <c r="D37" s="18"/>
      <c r="E37" s="37"/>
      <c r="F37" s="29"/>
      <c r="G37" s="37"/>
      <c r="H37" s="29"/>
      <c r="I37" s="18"/>
      <c r="J37" s="29"/>
      <c r="K37" s="18"/>
      <c r="L37" s="29"/>
      <c r="M37" s="18"/>
      <c r="N37" s="18"/>
      <c r="O37" s="37"/>
      <c r="P37" s="38" t="str">
        <f>IF(SUM(P22:P34)=0,"-",SUM(P22:P34))</f>
        <v>-</v>
      </c>
      <c r="Q37" s="18"/>
      <c r="R37" s="38" t="str">
        <f>IF(SUM(R22:R34)=0,"-",SUM(R22:R34))</f>
        <v>-</v>
      </c>
      <c r="S37" s="18"/>
      <c r="T37" s="38" t="str">
        <f>IF(SUM(T22:T34)=0,"-",SUM(T22:T34))</f>
        <v>-</v>
      </c>
      <c r="U37" s="18"/>
      <c r="V37" s="38" t="str">
        <f>IF(SUM(V22:V34)=0,"-",SUM(V22:V34))</f>
        <v>-</v>
      </c>
      <c r="W37" s="37"/>
      <c r="X37" s="38">
        <f>IF(SUM(P37:V37)=SUM(X22:X34),SUM(P37:V37),"Achtung!!")</f>
        <v>0</v>
      </c>
      <c r="Y37" s="358"/>
      <c r="Z37" s="18"/>
    </row>
    <row r="38" spans="2:26" ht="9" customHeight="1" thickTop="1">
      <c r="B38" s="382"/>
      <c r="C38" s="383"/>
      <c r="D38" s="384"/>
      <c r="E38" s="385"/>
      <c r="F38" s="386"/>
      <c r="G38" s="385"/>
      <c r="H38" s="386"/>
      <c r="I38" s="384"/>
      <c r="J38" s="386"/>
      <c r="K38" s="384"/>
      <c r="L38" s="386"/>
      <c r="M38" s="384"/>
      <c r="N38" s="384"/>
      <c r="O38" s="385"/>
      <c r="P38" s="363"/>
      <c r="Q38" s="384"/>
      <c r="R38" s="363"/>
      <c r="S38" s="384"/>
      <c r="T38" s="363"/>
      <c r="U38" s="384"/>
      <c r="V38" s="363"/>
      <c r="W38" s="385"/>
      <c r="X38" s="363"/>
      <c r="Y38" s="364"/>
      <c r="Z38" s="18"/>
    </row>
    <row r="39" spans="2:26" ht="8.1" customHeight="1"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"/>
      <c r="Q39" s="3"/>
      <c r="R39" s="5"/>
      <c r="S39" s="3"/>
      <c r="T39" s="5"/>
      <c r="U39" s="3"/>
      <c r="V39" s="5"/>
      <c r="W39" s="3"/>
      <c r="X39" s="5"/>
      <c r="Y39" s="5"/>
      <c r="Z39" s="3"/>
    </row>
    <row r="40" spans="2:26" hidden="1"/>
    <row r="41" spans="2:26" hidden="1"/>
    <row r="42" spans="2:26" hidden="1"/>
    <row r="44" spans="2:26" hidden="1"/>
    <row r="48" spans="2:26" customFormat="1" hidden="1"/>
    <row r="49" customFormat="1" hidden="1"/>
    <row r="50" customFormat="1" hidden="1"/>
    <row r="51" customFormat="1" hidden="1"/>
    <row r="52" customFormat="1" hidden="1"/>
    <row r="53" customFormat="1" hidden="1"/>
    <row r="54" customFormat="1" hidden="1"/>
    <row r="55" customFormat="1" hidden="1"/>
    <row r="56" customFormat="1" hidden="1"/>
    <row r="57" customFormat="1" hidden="1"/>
    <row r="58" customFormat="1" hidden="1"/>
    <row r="59" customFormat="1" hidden="1"/>
    <row r="60" customFormat="1" hidden="1"/>
    <row r="61" customFormat="1" hidden="1"/>
    <row r="62" customFormat="1" hidden="1"/>
    <row r="63" customFormat="1" hidden="1"/>
    <row r="64" customFormat="1" hidden="1"/>
    <row r="65" customFormat="1" hidden="1"/>
    <row r="66" customFormat="1" hidden="1"/>
    <row r="67" customFormat="1" hidden="1"/>
    <row r="68" customFormat="1" hidden="1"/>
    <row r="69" customFormat="1" hidden="1"/>
    <row r="70" customFormat="1" hidden="1"/>
    <row r="71" customFormat="1" hidden="1"/>
    <row r="72" customFormat="1" hidden="1"/>
    <row r="73" ht="12.75" customHeight="1"/>
  </sheetData>
  <sheetProtection password="CD06" sheet="1"/>
  <scenarios current="0" show="0">
    <scenario name="Gehaltsstufe" locked="1" count="1" user="Wirtschaftsministerium Baden-Württemberg" comment="Gehaltsstufe eintragen!">
      <inputCells r="D8" val="Ia, Ib, II a, III, IV a, IVb, V a, V b, V c, VI a, VI b"/>
    </scenario>
  </scenarios>
  <mergeCells count="2">
    <mergeCell ref="H3:N3"/>
    <mergeCell ref="P3:V3"/>
  </mergeCells>
  <printOptions horizontalCentered="1" verticalCentered="1"/>
  <pageMargins left="0.38" right="0.28999999999999998" top="1.1299999999999999" bottom="0.98425196850393704" header="0.78" footer="0.51181102362204722"/>
  <pageSetup paperSize="9" scale="83" orientation="landscape" r:id="rId1"/>
  <headerFooter alignWithMargins="0">
    <oddHeader>&amp;R&amp;"Arial,Fett"&amp;14&amp;A</oddHeader>
    <oddFooter>&amp;R&amp;8 2010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10</vt:i4>
      </vt:variant>
    </vt:vector>
  </HeadingPairs>
  <TitlesOfParts>
    <vt:vector size="24" baseType="lpstr">
      <vt:lpstr>Antragsformular (1)</vt:lpstr>
      <vt:lpstr>Antragsformular (2)</vt:lpstr>
      <vt:lpstr>Antragsformular (3)</vt:lpstr>
      <vt:lpstr>Antragsformular (4)</vt:lpstr>
      <vt:lpstr>Tab. A1 Kalkul.PM InnovAll</vt:lpstr>
      <vt:lpstr>Tab. A2 Kalkul.Std. InnovAll</vt:lpstr>
      <vt:lpstr>Tab. A3Kalkul. FhG u. Helmholtz</vt:lpstr>
      <vt:lpstr>Tab. A3aMuster FhG u. Helmholtz</vt:lpstr>
      <vt:lpstr>Tab. A4 Kalkul. Hochschule</vt:lpstr>
      <vt:lpstr>Tab. A5a Kalkul. förderf. KMU</vt:lpstr>
      <vt:lpstr>Tab. A5b sonst Unternehmen</vt:lpstr>
      <vt:lpstr>Tab. B Firmenübersicht</vt:lpstr>
      <vt:lpstr>Tab. C Finanzierungsübersicht</vt:lpstr>
      <vt:lpstr>kreisregion</vt:lpstr>
      <vt:lpstr>'Antragsformular (1)'!Druckbereich</vt:lpstr>
      <vt:lpstr>'Antragsformular (3)'!Druckbereich</vt:lpstr>
      <vt:lpstr>'Antragsformular (4)'!Druckbereich</vt:lpstr>
      <vt:lpstr>'Tab. A1 Kalkul.PM InnovAll'!Druckbereich</vt:lpstr>
      <vt:lpstr>'Tab. A2 Kalkul.Std. InnovAll'!Druckbereich</vt:lpstr>
      <vt:lpstr>'Tab. A4 Kalkul. Hochschule'!Druckbereich</vt:lpstr>
      <vt:lpstr>'Tab. A5a Kalkul. förderf. KMU'!Druckbereich</vt:lpstr>
      <vt:lpstr>'Tab. A5b sonst Unternehmen'!Druckbereich</vt:lpstr>
      <vt:lpstr>'Tab. B Firmenübersicht'!Druckbereich</vt:lpstr>
      <vt:lpstr>'Tab. C Finanzierungsübersicht'!Druckbereich</vt:lpstr>
    </vt:vector>
  </TitlesOfParts>
  <Company>Wirtschaftsministerium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und Kalkulation für Verbundprojekte</dc:title>
  <dc:subject>Verbundprojekte</dc:subject>
  <dc:creator>Ghahremanpour, Mehran (WM)</dc:creator>
  <cp:keywords>2001</cp:keywords>
  <cp:lastModifiedBy>Decker, Markus Dr. (WM)</cp:lastModifiedBy>
  <cp:lastPrinted>2017-11-07T13:07:13Z</cp:lastPrinted>
  <dcterms:created xsi:type="dcterms:W3CDTF">1997-09-25T12:46:12Z</dcterms:created>
  <dcterms:modified xsi:type="dcterms:W3CDTF">2017-11-20T09:05:14Z</dcterms:modified>
</cp:coreProperties>
</file>