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saveExternalLinkValues="0" codeName="DieseArbeitsmappe" defaultThemeVersion="124226"/>
  <bookViews>
    <workbookView xWindow="0" yWindow="600" windowWidth="15530" windowHeight="6560" tabRatio="910"/>
  </bookViews>
  <sheets>
    <sheet name="Ausgaben- und Finanzierungsplan" sheetId="2" r:id="rId1"/>
    <sheet name="Anlage Personalausgaben 2023" sheetId="12" r:id="rId2"/>
    <sheet name="Anlage Personalausgaben 2024" sheetId="22" r:id="rId3"/>
  </sheets>
  <definedNames>
    <definedName name="_xlnm.Print_Area" localSheetId="1">'Anlage Personalausgaben 2023'!$A$1:$I$29</definedName>
    <definedName name="_xlnm.Print_Area" localSheetId="2">'Anlage Personalausgaben 2024'!$A$1:$I$29</definedName>
    <definedName name="_xlnm.Print_Area" localSheetId="0">'Ausgaben- und Finanzierungsplan'!$B$1:$J$43</definedName>
    <definedName name="_xlnm.Print_Titles" localSheetId="1">'Anlage Personalausgaben 2023'!$1:$3</definedName>
    <definedName name="_xlnm.Print_Titles" localSheetId="2">'Anlage Personalausgaben 2024'!$1:$3</definedName>
    <definedName name="_xlnm.Print_Titles" localSheetId="0">'Ausgaben- und Finanzierungsplan'!$2:$7</definedName>
  </definedNames>
  <calcPr calcId="162913" fullPrecision="0"/>
</workbook>
</file>

<file path=xl/calcChain.xml><?xml version="1.0" encoding="utf-8"?>
<calcChain xmlns="http://schemas.openxmlformats.org/spreadsheetml/2006/main">
  <c r="I19" i="22" l="1"/>
  <c r="I18" i="22"/>
  <c r="I10" i="22"/>
  <c r="I9" i="22"/>
  <c r="I8" i="22"/>
  <c r="I25" i="12"/>
  <c r="I19" i="12"/>
  <c r="I18" i="12"/>
  <c r="I9" i="12"/>
  <c r="I10" i="12"/>
  <c r="I8" i="12"/>
  <c r="G20" i="22" l="1"/>
  <c r="G20" i="12"/>
  <c r="H18" i="12"/>
  <c r="H19" i="22"/>
  <c r="H18" i="22"/>
  <c r="H20" i="22" s="1"/>
  <c r="G11" i="2" s="1"/>
  <c r="H11" i="22"/>
  <c r="H25" i="22" s="1"/>
  <c r="I25" i="22" s="1"/>
  <c r="F11" i="22"/>
  <c r="I11" i="22" l="1"/>
  <c r="G10" i="2"/>
  <c r="G12" i="2"/>
  <c r="I20" i="22"/>
  <c r="H27" i="22"/>
  <c r="I27" i="22" l="1"/>
  <c r="G28" i="2" s="1"/>
  <c r="G30" i="2" s="1"/>
  <c r="E27" i="2"/>
  <c r="E26" i="2"/>
  <c r="H19" i="12" l="1"/>
  <c r="I11" i="12" l="1"/>
  <c r="H11" i="12"/>
  <c r="H25" i="12" s="1"/>
  <c r="F12" i="2" l="1"/>
  <c r="F10" i="2"/>
  <c r="E12" i="2" l="1"/>
  <c r="G13" i="2" l="1"/>
  <c r="E3" i="2" l="1"/>
  <c r="F11" i="12" l="1"/>
  <c r="D13" i="2" l="1"/>
  <c r="E10" i="2" l="1"/>
  <c r="E23" i="2" l="1"/>
  <c r="E22" i="2"/>
  <c r="G24" i="2"/>
  <c r="F24" i="2"/>
  <c r="E24" i="2" l="1"/>
  <c r="E16" i="2"/>
  <c r="G18" i="2" l="1"/>
  <c r="H20" i="12"/>
  <c r="I20" i="12"/>
  <c r="I27" i="12" s="1"/>
  <c r="H27" i="12" l="1"/>
  <c r="F11" i="2"/>
  <c r="F13" i="2" s="1"/>
  <c r="F28" i="2"/>
  <c r="F30" i="2" s="1"/>
  <c r="E11" i="2" l="1"/>
  <c r="E28" i="2"/>
  <c r="E13" i="2"/>
  <c r="F18" i="2"/>
  <c r="E30" i="2" l="1"/>
  <c r="E18" i="2"/>
</calcChain>
</file>

<file path=xl/comments1.xml><?xml version="1.0" encoding="utf-8"?>
<comments xmlns="http://schemas.openxmlformats.org/spreadsheetml/2006/main">
  <authors>
    <author>Autor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</rPr>
          <t>Hinweis:</t>
        </r>
        <r>
          <rPr>
            <sz val="9"/>
            <color indexed="81"/>
            <rFont val="Tahoma"/>
            <family val="2"/>
          </rPr>
          <t>Die Angaben werden aus der Anlage Personalausgaben 2021 übernommen. 
Bitte füllen Sie hierfür die entsprechende Übersicht in der Anlage aus.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Hinweis:</t>
        </r>
        <r>
          <rPr>
            <sz val="9"/>
            <color indexed="81"/>
            <rFont val="Tahoma"/>
            <family val="2"/>
          </rPr>
          <t xml:space="preserve">Die Angaben werden aus der Anlage Personalausgaben 2022 übernommen. 
Bitte füllen Sie hierfür die entsprechende Übersicht in der Anlage aus.
</t>
        </r>
      </text>
    </comment>
    <comment ref="F26" authorId="0" shapeId="0">
      <text>
        <r>
          <rPr>
            <b/>
            <sz val="9"/>
            <color indexed="81"/>
            <rFont val="Segoe UI"/>
            <family val="2"/>
          </rPr>
          <t xml:space="preserve">Hinweis: </t>
        </r>
        <r>
          <rPr>
            <sz val="9"/>
            <color indexed="81"/>
            <rFont val="Segoe UI"/>
            <family val="2"/>
          </rPr>
          <t xml:space="preserve">Vom Antragsteller anzugeben
</t>
        </r>
      </text>
    </comment>
    <comment ref="G26" authorId="0" shapeId="0">
      <text>
        <r>
          <rPr>
            <b/>
            <sz val="9"/>
            <color indexed="81"/>
            <rFont val="Segoe UI"/>
            <family val="2"/>
          </rPr>
          <t xml:space="preserve">Hinweis: </t>
        </r>
        <r>
          <rPr>
            <sz val="9"/>
            <color indexed="81"/>
            <rFont val="Segoe UI"/>
            <family val="2"/>
          </rPr>
          <t xml:space="preserve">Vom Antragsteller anzugeben
</t>
        </r>
      </text>
    </comment>
    <comment ref="F27" authorId="0" shapeId="0">
      <text>
        <r>
          <rPr>
            <b/>
            <sz val="9"/>
            <color indexed="81"/>
            <rFont val="Segoe UI"/>
            <family val="2"/>
          </rPr>
          <t xml:space="preserve">Hinweis: </t>
        </r>
        <r>
          <rPr>
            <sz val="9"/>
            <color indexed="81"/>
            <rFont val="Segoe UI"/>
            <family val="2"/>
          </rPr>
          <t xml:space="preserve">Vom Antragsteller anzugeben
</t>
        </r>
      </text>
    </comment>
    <comment ref="G27" authorId="0" shapeId="0">
      <text>
        <r>
          <rPr>
            <b/>
            <sz val="9"/>
            <color indexed="81"/>
            <rFont val="Segoe UI"/>
            <family val="2"/>
          </rPr>
          <t xml:space="preserve">Hinweis: </t>
        </r>
        <r>
          <rPr>
            <sz val="9"/>
            <color indexed="81"/>
            <rFont val="Segoe UI"/>
            <family val="2"/>
          </rPr>
          <t xml:space="preserve">Vom Antragsteller anzugeben
</t>
        </r>
      </text>
    </comment>
  </commentList>
</comments>
</file>

<file path=xl/sharedStrings.xml><?xml version="1.0" encoding="utf-8"?>
<sst xmlns="http://schemas.openxmlformats.org/spreadsheetml/2006/main" count="105" uniqueCount="60">
  <si>
    <t>Gesamt</t>
  </si>
  <si>
    <t>Summe Finanzierung</t>
  </si>
  <si>
    <t>1.</t>
  </si>
  <si>
    <t>2.</t>
  </si>
  <si>
    <t>3.</t>
  </si>
  <si>
    <t>3.1</t>
  </si>
  <si>
    <t>Erträge aus der Verwertung von Projektergebnissen</t>
  </si>
  <si>
    <t>Erträge</t>
  </si>
  <si>
    <t>Finanzierung in EURO (€)</t>
  </si>
  <si>
    <t>Eigene Mittel des Antragstellers</t>
  </si>
  <si>
    <t>Summe zuschussfähige Aufwendungen</t>
  </si>
  <si>
    <t>Name, Vorname</t>
  </si>
  <si>
    <t>Zuschuss aus Landesmitteln</t>
  </si>
  <si>
    <t>Anlage Ausgaben- und Finanzierungsplan</t>
  </si>
  <si>
    <t>Gesamtsumme Finanzierung</t>
  </si>
  <si>
    <t>Eingruppierung</t>
  </si>
  <si>
    <t>Tarifvertrag</t>
  </si>
  <si>
    <t>(TV-L, TVöD oder sonstige)</t>
  </si>
  <si>
    <t>Umfang</t>
  </si>
  <si>
    <t>³</t>
  </si>
  <si>
    <t>Dauer</t>
  </si>
  <si>
    <t>in Euro</t>
  </si>
  <si>
    <r>
      <t xml:space="preserve">(EG und Stufe) </t>
    </r>
    <r>
      <rPr>
        <b/>
        <sz val="11"/>
        <rFont val="Arial"/>
        <family val="2"/>
      </rPr>
      <t>²</t>
    </r>
  </si>
  <si>
    <r>
      <t>2</t>
    </r>
    <r>
      <rPr>
        <sz val="7"/>
        <rFont val="Arial"/>
        <family val="2"/>
      </rPr>
      <t xml:space="preserve"> bitte genaue Eingruppierung und Stufe angeben</t>
    </r>
  </si>
  <si>
    <r>
      <t>4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z.B. 1.1.-31.12.</t>
    </r>
  </si>
  <si>
    <t>Vorrangregion</t>
  </si>
  <si>
    <t>1. Kalenderjahr</t>
  </si>
  <si>
    <t>2. Kalenderjahr</t>
  </si>
  <si>
    <t>Gesamtbetrag Arbeitgeber</t>
  </si>
  <si>
    <r>
      <t>3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z.B. 50% oder 100%</t>
    </r>
  </si>
  <si>
    <t>Honorare für freiberufliche Berater/innen</t>
  </si>
  <si>
    <t>Zwischensumme Honorare</t>
  </si>
  <si>
    <t xml:space="preserve">Zwischensumme direkte Personalausgaben </t>
  </si>
  <si>
    <t xml:space="preserve">     Finanzierung in Euro</t>
  </si>
  <si>
    <t>Eigenbeiträge der beratenen Unternehmen</t>
  </si>
  <si>
    <t>Gesamtbetrag</t>
  </si>
  <si>
    <t xml:space="preserve">3. </t>
  </si>
  <si>
    <t xml:space="preserve">1.3. Gemeinkostenpauschale </t>
  </si>
  <si>
    <t>15% Gemeinkostenpauschale auf die direkten Personalausgaben</t>
  </si>
  <si>
    <t>Anzahl Berater/innen</t>
  </si>
  <si>
    <t xml:space="preserve"> Kompetenzpool freiberuflicher Berater/innen</t>
  </si>
  <si>
    <t xml:space="preserve">Gesamtbetrag Honorare </t>
  </si>
  <si>
    <t>Ausgaben im Rahmen des Förderprojekts "einzelbetreibliche Intensivberatung"</t>
  </si>
  <si>
    <t>Gesamtsumme Ausgaben</t>
  </si>
  <si>
    <r>
      <t xml:space="preserve">Tagessatz in Euro 
</t>
    </r>
    <r>
      <rPr>
        <sz val="8"/>
        <rFont val="Arial"/>
        <family val="2"/>
      </rPr>
      <t>(förderfähig max. 800 Euro)</t>
    </r>
  </si>
  <si>
    <t>förderfähige Ausgaben in Euro</t>
  </si>
  <si>
    <t>Gesamtsumme förderfähige Ausgaben</t>
  </si>
  <si>
    <t>direkte Personalausgaben für eigenes  Personal</t>
  </si>
  <si>
    <t>Gemeinkostenpauschale zu 1.</t>
  </si>
  <si>
    <t xml:space="preserve">Ausgaben- und Finanzierungsplan zum Förderprojekt "einzelbetriebliche Intensivberatung Handel 2030" 
</t>
  </si>
  <si>
    <t>Eigene Mittel Antragsteller</t>
  </si>
  <si>
    <t>Zuschuss aus Landesmitteln (70% gedeckelt)</t>
  </si>
  <si>
    <t>1.1. direkte Personalausgaben für 2023</t>
  </si>
  <si>
    <r>
      <t xml:space="preserve">davon Zuschuss 70%
</t>
    </r>
    <r>
      <rPr>
        <sz val="8"/>
        <rFont val="Arial"/>
        <family val="2"/>
      </rPr>
      <t>(max. jedoch 59.500 Euro)</t>
    </r>
  </si>
  <si>
    <r>
      <t xml:space="preserve">Anzahl der Tagewerke Gesamt 
</t>
    </r>
    <r>
      <rPr>
        <sz val="8"/>
        <rFont val="Arial"/>
        <family val="2"/>
      </rPr>
      <t>(max. 15)</t>
    </r>
  </si>
  <si>
    <r>
      <t xml:space="preserve">davon Zuschuss 70% 
</t>
    </r>
    <r>
      <rPr>
        <sz val="8"/>
        <rFont val="Arial"/>
        <family val="2"/>
      </rPr>
      <t xml:space="preserve">(förderfähig max. 800 Euro/ Tagewerk) </t>
    </r>
  </si>
  <si>
    <t>1.1. direkte Personalausgaben für 2024</t>
  </si>
  <si>
    <t>1.2. Honorare für freiberufliche Berater/innen für 2024</t>
  </si>
  <si>
    <t>davon Zuschuss 70%</t>
  </si>
  <si>
    <t>1.2. Honorare für freiberufliche Berater/innen für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</si>
</sst>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3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16"/>
      <name val="Arial"/>
      <family val="2"/>
    </font>
    <font>
      <b/>
      <sz val="10"/>
      <color rgb="FFFF0000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4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0.249977111117893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8" fillId="0" borderId="0" applyFont="0" applyFill="0" applyBorder="0" applyAlignment="0" applyProtection="0"/>
    <xf numFmtId="164" fontId="23" fillId="0" borderId="0" applyFont="0" applyFill="0" applyBorder="0" applyAlignment="0" applyProtection="0"/>
  </cellStyleXfs>
  <cellXfs count="212">
    <xf numFmtId="0" fontId="0" fillId="0" borderId="0" xfId="0"/>
    <xf numFmtId="0" fontId="3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49" fontId="12" fillId="2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0" borderId="1" xfId="0" applyFont="1" applyBorder="1"/>
    <xf numFmtId="0" fontId="10" fillId="0" borderId="2" xfId="0" applyFont="1" applyBorder="1" applyAlignment="1">
      <alignment horizontal="center" vertical="center" wrapText="1"/>
    </xf>
    <xf numFmtId="0" fontId="0" fillId="6" borderId="0" xfId="0" applyFill="1"/>
    <xf numFmtId="0" fontId="1" fillId="6" borderId="0" xfId="0" applyFont="1" applyFill="1"/>
    <xf numFmtId="0" fontId="9" fillId="6" borderId="0" xfId="0" applyFont="1" applyFill="1"/>
    <xf numFmtId="0" fontId="9" fillId="6" borderId="0" xfId="0" applyFont="1" applyFill="1" applyAlignment="1">
      <alignment vertical="center"/>
    </xf>
    <xf numFmtId="0" fontId="10" fillId="6" borderId="0" xfId="0" applyFont="1" applyFill="1"/>
    <xf numFmtId="0" fontId="9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horizontal="right" vertical="center"/>
    </xf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/>
    <xf numFmtId="0" fontId="10" fillId="6" borderId="16" xfId="0" applyFont="1" applyFill="1" applyBorder="1" applyAlignment="1">
      <alignment vertical="top"/>
    </xf>
    <xf numFmtId="0" fontId="9" fillId="6" borderId="17" xfId="0" applyFont="1" applyFill="1" applyBorder="1"/>
    <xf numFmtId="0" fontId="0" fillId="6" borderId="0" xfId="0" applyFill="1" applyBorder="1"/>
    <xf numFmtId="49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10" fontId="9" fillId="6" borderId="1" xfId="0" applyNumberFormat="1" applyFont="1" applyFill="1" applyBorder="1" applyAlignment="1">
      <alignment horizontal="right" vertical="center" wrapText="1"/>
    </xf>
    <xf numFmtId="164" fontId="9" fillId="0" borderId="2" xfId="1" applyFont="1" applyBorder="1" applyAlignment="1" applyProtection="1">
      <alignment horizontal="right" vertical="center" wrapText="1"/>
      <protection locked="0"/>
    </xf>
    <xf numFmtId="164" fontId="9" fillId="6" borderId="0" xfId="0" applyNumberFormat="1" applyFont="1" applyFill="1"/>
    <xf numFmtId="0" fontId="13" fillId="4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49" fontId="10" fillId="2" borderId="0" xfId="0" applyNumberFormat="1" applyFont="1" applyFill="1" applyBorder="1" applyAlignment="1">
      <alignment vertical="center" wrapText="1"/>
    </xf>
    <xf numFmtId="0" fontId="0" fillId="0" borderId="0" xfId="0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0" borderId="1" xfId="0" applyFont="1" applyBorder="1"/>
    <xf numFmtId="0" fontId="10" fillId="0" borderId="2" xfId="0" applyFont="1" applyBorder="1" applyAlignment="1">
      <alignment horizontal="center" vertical="center" wrapText="1"/>
    </xf>
    <xf numFmtId="0" fontId="0" fillId="6" borderId="0" xfId="0" applyFill="1"/>
    <xf numFmtId="0" fontId="1" fillId="6" borderId="0" xfId="0" applyFont="1" applyFill="1"/>
    <xf numFmtId="0" fontId="9" fillId="6" borderId="0" xfId="0" applyFont="1" applyFill="1"/>
    <xf numFmtId="0" fontId="9" fillId="6" borderId="0" xfId="0" applyFont="1" applyFill="1" applyAlignment="1">
      <alignment vertical="center"/>
    </xf>
    <xf numFmtId="0" fontId="10" fillId="6" borderId="0" xfId="0" applyFont="1" applyFill="1"/>
    <xf numFmtId="0" fontId="9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horizontal="right" vertical="center"/>
    </xf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/>
    <xf numFmtId="0" fontId="10" fillId="6" borderId="16" xfId="0" applyFont="1" applyFill="1" applyBorder="1" applyAlignment="1">
      <alignment vertical="top"/>
    </xf>
    <xf numFmtId="0" fontId="9" fillId="6" borderId="17" xfId="0" applyFont="1" applyFill="1" applyBorder="1"/>
    <xf numFmtId="0" fontId="0" fillId="6" borderId="0" xfId="0" applyFill="1" applyBorder="1"/>
    <xf numFmtId="0" fontId="9" fillId="0" borderId="1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10" fontId="9" fillId="0" borderId="2" xfId="0" applyNumberFormat="1" applyFont="1" applyBorder="1" applyAlignment="1" applyProtection="1">
      <alignment horizontal="center" vertical="center" wrapText="1"/>
      <protection locked="0"/>
    </xf>
    <xf numFmtId="10" fontId="9" fillId="6" borderId="1" xfId="0" applyNumberFormat="1" applyFont="1" applyFill="1" applyBorder="1" applyAlignment="1">
      <alignment horizontal="right" vertical="center" wrapText="1"/>
    </xf>
    <xf numFmtId="164" fontId="9" fillId="0" borderId="2" xfId="2" applyFont="1" applyBorder="1" applyAlignment="1" applyProtection="1">
      <alignment horizontal="right" vertical="center" wrapText="1"/>
      <protection locked="0"/>
    </xf>
    <xf numFmtId="0" fontId="0" fillId="0" borderId="0" xfId="0" applyBorder="1"/>
    <xf numFmtId="0" fontId="9" fillId="0" borderId="0" xfId="0" applyFont="1" applyBorder="1"/>
    <xf numFmtId="0" fontId="1" fillId="2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Border="1"/>
    <xf numFmtId="49" fontId="2" fillId="2" borderId="0" xfId="0" applyNumberFormat="1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49" fontId="12" fillId="2" borderId="0" xfId="0" applyNumberFormat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right" vertical="center"/>
    </xf>
    <xf numFmtId="49" fontId="8" fillId="4" borderId="1" xfId="0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 applyProtection="1">
      <alignment horizontal="right" vertical="center" wrapText="1"/>
    </xf>
    <xf numFmtId="49" fontId="24" fillId="2" borderId="0" xfId="0" applyNumberFormat="1" applyFont="1" applyFill="1" applyBorder="1" applyAlignment="1" applyProtection="1">
      <alignment horizontal="left" vertical="center"/>
    </xf>
    <xf numFmtId="4" fontId="24" fillId="3" borderId="1" xfId="0" applyNumberFormat="1" applyFont="1" applyFill="1" applyBorder="1" applyAlignment="1" applyProtection="1">
      <alignment horizontal="right" vertical="center" wrapText="1"/>
    </xf>
    <xf numFmtId="4" fontId="25" fillId="5" borderId="1" xfId="0" applyNumberFormat="1" applyFont="1" applyFill="1" applyBorder="1" applyAlignment="1" applyProtection="1">
      <alignment horizontal="right" vertical="center"/>
    </xf>
    <xf numFmtId="0" fontId="27" fillId="2" borderId="0" xfId="0" applyFont="1" applyFill="1" applyBorder="1" applyAlignment="1" applyProtection="1">
      <alignment horizontal="left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vertical="center" wrapText="1"/>
    </xf>
    <xf numFmtId="4" fontId="24" fillId="2" borderId="0" xfId="0" applyNumberFormat="1" applyFont="1" applyFill="1" applyBorder="1" applyProtection="1"/>
    <xf numFmtId="4" fontId="25" fillId="2" borderId="0" xfId="0" applyNumberFormat="1" applyFont="1" applyFill="1" applyBorder="1" applyAlignment="1" applyProtection="1">
      <alignment horizontal="center" vertical="center"/>
    </xf>
    <xf numFmtId="4" fontId="25" fillId="3" borderId="1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 applyProtection="1">
      <alignment horizontal="left" vertical="center"/>
    </xf>
    <xf numFmtId="0" fontId="8" fillId="2" borderId="3" xfId="0" applyFont="1" applyFill="1" applyBorder="1" applyProtection="1"/>
    <xf numFmtId="0" fontId="2" fillId="2" borderId="3" xfId="0" applyFont="1" applyFill="1" applyBorder="1" applyProtection="1"/>
    <xf numFmtId="0" fontId="8" fillId="4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left" vertical="center" wrapText="1"/>
    </xf>
    <xf numFmtId="4" fontId="2" fillId="3" borderId="8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vertical="center" wrapText="1"/>
    </xf>
    <xf numFmtId="4" fontId="2" fillId="3" borderId="7" xfId="0" applyNumberFormat="1" applyFont="1" applyFill="1" applyBorder="1" applyAlignment="1" applyProtection="1">
      <alignment horizontal="right" vertical="center" wrapText="1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2" fillId="2" borderId="13" xfId="0" applyNumberFormat="1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vertical="center" wrapText="1"/>
    </xf>
    <xf numFmtId="0" fontId="2" fillId="2" borderId="14" xfId="0" applyFont="1" applyFill="1" applyBorder="1" applyAlignment="1" applyProtection="1">
      <alignment vertical="center" wrapText="1"/>
    </xf>
    <xf numFmtId="4" fontId="2" fillId="3" borderId="12" xfId="0" applyNumberFormat="1" applyFont="1" applyFill="1" applyBorder="1" applyAlignment="1" applyProtection="1">
      <alignment horizontal="right" vertical="center" wrapText="1"/>
    </xf>
    <xf numFmtId="0" fontId="27" fillId="2" borderId="6" xfId="0" applyFont="1" applyFill="1" applyBorder="1" applyAlignment="1" applyProtection="1">
      <alignment horizontal="left" vertical="center" wrapText="1"/>
    </xf>
    <xf numFmtId="0" fontId="27" fillId="2" borderId="6" xfId="0" applyFont="1" applyFill="1" applyBorder="1" applyAlignment="1" applyProtection="1">
      <alignment vertical="center" wrapText="1"/>
    </xf>
    <xf numFmtId="0" fontId="25" fillId="2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vertical="center" wrapText="1"/>
    </xf>
    <xf numFmtId="0" fontId="24" fillId="4" borderId="11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horizontal="left" vertical="center" wrapText="1"/>
    </xf>
    <xf numFmtId="49" fontId="25" fillId="4" borderId="0" xfId="0" applyNumberFormat="1" applyFont="1" applyFill="1" applyBorder="1" applyAlignment="1">
      <alignment vertical="center" wrapText="1"/>
    </xf>
    <xf numFmtId="0" fontId="25" fillId="4" borderId="0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5" fillId="7" borderId="0" xfId="0" applyFont="1" applyFill="1" applyBorder="1"/>
    <xf numFmtId="0" fontId="24" fillId="4" borderId="0" xfId="0" applyFont="1" applyFill="1" applyBorder="1" applyAlignment="1">
      <alignment horizontal="right" vertical="top" wrapText="1"/>
    </xf>
    <xf numFmtId="0" fontId="24" fillId="2" borderId="0" xfId="0" applyFont="1" applyFill="1" applyBorder="1" applyAlignment="1" applyProtection="1">
      <alignment vertical="center" wrapText="1"/>
    </xf>
    <xf numFmtId="0" fontId="25" fillId="0" borderId="0" xfId="0" applyFont="1" applyFill="1" applyBorder="1"/>
    <xf numFmtId="0" fontId="24" fillId="4" borderId="10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vertical="top"/>
    </xf>
    <xf numFmtId="164" fontId="9" fillId="6" borderId="0" xfId="1" applyFont="1" applyFill="1" applyBorder="1" applyAlignment="1">
      <alignment horizontal="right" vertical="center" wrapText="1"/>
    </xf>
    <xf numFmtId="0" fontId="15" fillId="6" borderId="0" xfId="0" applyFont="1" applyFill="1" applyAlignment="1">
      <alignment vertical="center" wrapText="1"/>
    </xf>
    <xf numFmtId="49" fontId="24" fillId="4" borderId="1" xfId="0" applyNumberFormat="1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vertical="center" wrapText="1"/>
    </xf>
    <xf numFmtId="10" fontId="9" fillId="6" borderId="0" xfId="0" applyNumberFormat="1" applyFont="1" applyFill="1" applyBorder="1" applyAlignment="1">
      <alignment horizontal="right" vertical="center" wrapText="1"/>
    </xf>
    <xf numFmtId="0" fontId="24" fillId="4" borderId="10" xfId="0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left" vertical="center" wrapText="1"/>
    </xf>
    <xf numFmtId="4" fontId="24" fillId="8" borderId="1" xfId="0" applyNumberFormat="1" applyFont="1" applyFill="1" applyBorder="1" applyAlignment="1" applyProtection="1">
      <alignment horizontal="right" vertical="center" wrapText="1"/>
    </xf>
    <xf numFmtId="4" fontId="25" fillId="7" borderId="1" xfId="0" applyNumberFormat="1" applyFont="1" applyFill="1" applyBorder="1" applyAlignment="1" applyProtection="1">
      <alignment horizontal="right" vertical="center"/>
    </xf>
    <xf numFmtId="0" fontId="0" fillId="6" borderId="0" xfId="0" applyFill="1" applyBorder="1" applyAlignment="1">
      <alignment vertical="center" wrapText="1"/>
    </xf>
    <xf numFmtId="164" fontId="9" fillId="9" borderId="1" xfId="1" applyFont="1" applyFill="1" applyBorder="1" applyAlignment="1">
      <alignment horizontal="right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10" fillId="6" borderId="1" xfId="1" applyFont="1" applyFill="1" applyBorder="1" applyAlignment="1">
      <alignment horizontal="right" vertical="center" wrapText="1"/>
    </xf>
    <xf numFmtId="164" fontId="10" fillId="6" borderId="15" xfId="1" applyFont="1" applyFill="1" applyBorder="1" applyAlignment="1">
      <alignment horizontal="right" vertical="center" wrapText="1"/>
    </xf>
    <xf numFmtId="4" fontId="24" fillId="10" borderId="1" xfId="0" applyNumberFormat="1" applyFont="1" applyFill="1" applyBorder="1" applyAlignment="1" applyProtection="1">
      <alignment horizontal="right" vertical="center" wrapText="1"/>
    </xf>
    <xf numFmtId="4" fontId="25" fillId="9" borderId="1" xfId="0" applyNumberFormat="1" applyFont="1" applyFill="1" applyBorder="1" applyAlignment="1" applyProtection="1">
      <alignment horizontal="right" vertical="center"/>
    </xf>
    <xf numFmtId="4" fontId="24" fillId="11" borderId="1" xfId="0" applyNumberFormat="1" applyFont="1" applyFill="1" applyBorder="1" applyAlignment="1">
      <alignment horizontal="center" vertical="center" wrapText="1"/>
    </xf>
    <xf numFmtId="164" fontId="10" fillId="9" borderId="1" xfId="1" applyFont="1" applyFill="1" applyBorder="1" applyAlignment="1">
      <alignment horizontal="center" vertical="center" wrapText="1"/>
    </xf>
    <xf numFmtId="0" fontId="10" fillId="6" borderId="0" xfId="0" applyFont="1" applyFill="1" applyAlignment="1">
      <alignment wrapText="1"/>
    </xf>
    <xf numFmtId="0" fontId="0" fillId="6" borderId="0" xfId="0" applyFill="1" applyAlignment="1"/>
    <xf numFmtId="0" fontId="24" fillId="4" borderId="10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center" wrapText="1"/>
    </xf>
    <xf numFmtId="0" fontId="29" fillId="4" borderId="0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left" vertical="top" wrapText="1"/>
    </xf>
    <xf numFmtId="49" fontId="26" fillId="2" borderId="0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 applyProtection="1">
      <alignment horizontal="left" vertical="center" wrapText="1"/>
    </xf>
    <xf numFmtId="0" fontId="24" fillId="4" borderId="11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 applyProtection="1">
      <alignment horizontal="left" vertical="center" wrapText="1"/>
    </xf>
    <xf numFmtId="0" fontId="27" fillId="2" borderId="6" xfId="0" applyFont="1" applyFill="1" applyBorder="1" applyAlignment="1" applyProtection="1">
      <alignment horizontal="left" vertical="center" wrapText="1"/>
    </xf>
    <xf numFmtId="0" fontId="28" fillId="2" borderId="0" xfId="0" applyFont="1" applyFill="1" applyBorder="1" applyAlignment="1" applyProtection="1">
      <alignment horizontal="left" vertical="center" wrapText="1"/>
    </xf>
    <xf numFmtId="0" fontId="27" fillId="2" borderId="0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4" fillId="4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9" fontId="2" fillId="6" borderId="0" xfId="0" applyNumberFormat="1" applyFont="1" applyFill="1" applyBorder="1" applyAlignment="1">
      <alignment horizontal="left" vertical="center" wrapText="1"/>
    </xf>
    <xf numFmtId="0" fontId="10" fillId="0" borderId="19" xfId="0" applyFont="1" applyBorder="1" applyAlignment="1" applyProtection="1">
      <alignment horizontal="left" vertical="center" wrapText="1"/>
    </xf>
    <xf numFmtId="0" fontId="0" fillId="0" borderId="4" xfId="0" applyBorder="1" applyAlignment="1">
      <alignment vertical="center" wrapText="1"/>
    </xf>
    <xf numFmtId="0" fontId="10" fillId="0" borderId="18" xfId="0" applyFont="1" applyBorder="1" applyAlignment="1" applyProtection="1">
      <alignment horizontal="left" vertical="center" wrapText="1"/>
    </xf>
    <xf numFmtId="0" fontId="0" fillId="0" borderId="5" xfId="0" applyBorder="1" applyAlignment="1">
      <alignment vertical="center" wrapText="1"/>
    </xf>
    <xf numFmtId="0" fontId="9" fillId="0" borderId="10" xfId="0" applyFont="1" applyBorder="1" applyAlignment="1" applyProtection="1">
      <alignment vertical="center" wrapText="1" shrinkToFit="1"/>
      <protection locked="0"/>
    </xf>
    <xf numFmtId="0" fontId="10" fillId="6" borderId="0" xfId="0" applyFont="1" applyFill="1" applyAlignment="1">
      <alignment wrapText="1"/>
    </xf>
    <xf numFmtId="0" fontId="0" fillId="0" borderId="0" xfId="0" applyAlignment="1"/>
    <xf numFmtId="0" fontId="10" fillId="6" borderId="10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0" fillId="9" borderId="10" xfId="0" applyFont="1" applyFill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0" fillId="6" borderId="0" xfId="0" applyFont="1" applyFill="1" applyAlignment="1"/>
  </cellXfs>
  <cellStyles count="3">
    <cellStyle name="Komma" xfId="1" builtinId="3"/>
    <cellStyle name="Komma 2" xfId="2"/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rgb="FFFFFFCC"/>
    <pageSetUpPr fitToPage="1"/>
  </sheetPr>
  <dimension ref="A1:X43"/>
  <sheetViews>
    <sheetView showGridLines="0" tabSelected="1" view="pageBreakPreview" topLeftCell="B1" zoomScale="70" zoomScaleNormal="100" zoomScaleSheetLayoutView="70" workbookViewId="0">
      <selection activeCell="G27" sqref="G27"/>
    </sheetView>
  </sheetViews>
  <sheetFormatPr baseColWidth="10" defaultColWidth="11.453125" defaultRowHeight="27.75" customHeight="1" x14ac:dyDescent="0.3"/>
  <cols>
    <col min="1" max="1" width="6.1796875" style="9" hidden="1" customWidth="1"/>
    <col min="2" max="2" width="6.81640625" style="10" customWidth="1"/>
    <col min="3" max="3" width="145.1796875" style="11" customWidth="1"/>
    <col min="4" max="4" width="20.453125" style="11" bestFit="1" customWidth="1"/>
    <col min="5" max="5" width="17.54296875" style="12" bestFit="1" customWidth="1"/>
    <col min="6" max="7" width="16.36328125" style="13" bestFit="1" customWidth="1"/>
    <col min="8" max="8" width="4.81640625" style="2" customWidth="1"/>
    <col min="9" max="9" width="7.81640625" style="3" customWidth="1"/>
    <col min="10" max="10" width="13.1796875" style="1" customWidth="1"/>
    <col min="11" max="11" width="9.81640625" style="1" customWidth="1"/>
    <col min="12" max="12" width="13.81640625" style="1" customWidth="1"/>
    <col min="13" max="13" width="16" style="1" customWidth="1"/>
    <col min="14" max="14" width="23.81640625" style="1" bestFit="1" customWidth="1"/>
    <col min="15" max="16" width="22.1796875" style="1" customWidth="1"/>
    <col min="17" max="16384" width="11.453125" style="1"/>
  </cols>
  <sheetData>
    <row r="1" spans="1:24" ht="44.9" customHeight="1" x14ac:dyDescent="0.25">
      <c r="A1" s="6"/>
      <c r="B1" s="180" t="s">
        <v>49</v>
      </c>
      <c r="C1" s="180"/>
      <c r="D1" s="180"/>
      <c r="E1" s="180"/>
      <c r="F1" s="180"/>
      <c r="G1" s="91"/>
      <c r="H1" s="51"/>
      <c r="I1" s="7"/>
      <c r="J1" s="51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s="5" customFormat="1" ht="27.65" customHeight="1" x14ac:dyDescent="0.35">
      <c r="A2" s="6"/>
      <c r="B2" s="181" t="s">
        <v>13</v>
      </c>
      <c r="C2" s="181"/>
      <c r="D2" s="181"/>
      <c r="E2" s="181"/>
      <c r="F2" s="181"/>
      <c r="G2" s="181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20" hidden="1" x14ac:dyDescent="0.25">
      <c r="A3" s="6"/>
      <c r="B3" s="187" t="s">
        <v>25</v>
      </c>
      <c r="C3" s="187"/>
      <c r="D3" s="37"/>
      <c r="E3" s="38" t="e">
        <f>IF(OR(#REF!=L4,#REF!=L5,#REF!=L6,#REF!=L7,#REF!=L8),"Ja","Nein")</f>
        <v>#REF!</v>
      </c>
      <c r="F3" s="38"/>
      <c r="G3" s="15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1.4" customHeight="1" x14ac:dyDescent="0.25">
      <c r="A4" s="6"/>
      <c r="B4" s="89"/>
      <c r="C4" s="89"/>
      <c r="D4" s="89"/>
      <c r="E4" s="38"/>
      <c r="F4" s="38"/>
      <c r="G4" s="91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9.399999999999999" customHeight="1" x14ac:dyDescent="0.25">
      <c r="A5" s="6"/>
      <c r="B5" s="7"/>
      <c r="C5" s="8"/>
      <c r="D5" s="8"/>
      <c r="E5" s="184" t="s">
        <v>0</v>
      </c>
      <c r="F5" s="87">
        <v>2023</v>
      </c>
      <c r="G5" s="87">
        <v>2024</v>
      </c>
      <c r="H5" s="7"/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9.399999999999999" customHeight="1" x14ac:dyDescent="0.25">
      <c r="A6" s="6"/>
      <c r="B6" s="90"/>
      <c r="C6" s="90"/>
      <c r="D6" s="14"/>
      <c r="E6" s="185"/>
      <c r="F6" s="86" t="s">
        <v>26</v>
      </c>
      <c r="G6" s="86" t="s">
        <v>27</v>
      </c>
      <c r="H6" s="7"/>
      <c r="I6" s="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1.5" customHeight="1" x14ac:dyDescent="0.25">
      <c r="A7" s="6"/>
      <c r="B7" s="90"/>
      <c r="C7" s="90"/>
      <c r="D7" s="90"/>
      <c r="E7" s="93"/>
      <c r="F7" s="92"/>
      <c r="G7" s="92"/>
      <c r="H7" s="7"/>
      <c r="I7" s="7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9.399999999999999" customHeight="1" x14ac:dyDescent="0.25">
      <c r="A8" s="6"/>
      <c r="B8" s="190" t="s">
        <v>45</v>
      </c>
      <c r="C8" s="190"/>
      <c r="D8" s="101"/>
      <c r="E8" s="102"/>
      <c r="F8" s="103"/>
      <c r="G8" s="103"/>
      <c r="H8" s="7"/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0.5" customHeight="1" x14ac:dyDescent="0.4">
      <c r="A9" s="6"/>
      <c r="B9" s="98"/>
      <c r="C9" s="104"/>
      <c r="D9" s="104"/>
      <c r="E9" s="105"/>
      <c r="F9" s="106"/>
      <c r="G9" s="106"/>
      <c r="H9" s="7"/>
      <c r="I9" s="7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33.75" customHeight="1" x14ac:dyDescent="0.25">
      <c r="A10" s="6"/>
      <c r="B10" s="154" t="s">
        <v>2</v>
      </c>
      <c r="C10" s="173" t="s">
        <v>47</v>
      </c>
      <c r="D10" s="186"/>
      <c r="E10" s="99">
        <f>SUM(F10:G10)</f>
        <v>0</v>
      </c>
      <c r="F10" s="107">
        <f>'Anlage Personalausgaben 2023'!I11</f>
        <v>0</v>
      </c>
      <c r="G10" s="107">
        <f>'Anlage Personalausgaben 2024'!H11</f>
        <v>0</v>
      </c>
      <c r="H10" s="7"/>
      <c r="I10" s="7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27.65" customHeight="1" x14ac:dyDescent="0.25">
      <c r="A11" s="6"/>
      <c r="B11" s="154" t="s">
        <v>3</v>
      </c>
      <c r="C11" s="173" t="s">
        <v>30</v>
      </c>
      <c r="D11" s="186"/>
      <c r="E11" s="99">
        <f>SUM(F11:G11)</f>
        <v>0</v>
      </c>
      <c r="F11" s="100">
        <f>'Anlage Personalausgaben 2023'!H20</f>
        <v>0</v>
      </c>
      <c r="G11" s="100">
        <f>'Anlage Personalausgaben 2024'!H20</f>
        <v>0</v>
      </c>
      <c r="H11" s="7"/>
      <c r="I11" s="7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37.5" customHeight="1" x14ac:dyDescent="0.25">
      <c r="A12" s="6"/>
      <c r="B12" s="154" t="s">
        <v>4</v>
      </c>
      <c r="C12" s="173" t="s">
        <v>48</v>
      </c>
      <c r="D12" s="186"/>
      <c r="E12" s="99">
        <f>SUM(F12:G12)</f>
        <v>0</v>
      </c>
      <c r="F12" s="100">
        <f>'Anlage Personalausgaben 2023'!H25</f>
        <v>0</v>
      </c>
      <c r="G12" s="100">
        <f>'Anlage Personalausgaben 2024'!H25</f>
        <v>0</v>
      </c>
      <c r="H12" s="7"/>
      <c r="I12" s="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s="149" customFormat="1" ht="49.5" customHeight="1" x14ac:dyDescent="0.35">
      <c r="A13" s="138"/>
      <c r="B13" s="173" t="s">
        <v>46</v>
      </c>
      <c r="C13" s="182"/>
      <c r="D13" s="186" t="e">
        <f>#REF!+#REF!</f>
        <v>#REF!</v>
      </c>
      <c r="E13" s="99">
        <f>SUM(F13:G13)</f>
        <v>0</v>
      </c>
      <c r="F13" s="99">
        <f>SUM(F10:F12)</f>
        <v>0</v>
      </c>
      <c r="G13" s="99">
        <f>SUM(G10:G12)</f>
        <v>0</v>
      </c>
      <c r="H13" s="98"/>
      <c r="I13" s="7"/>
      <c r="J13" s="14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6.5" customHeight="1" x14ac:dyDescent="0.35">
      <c r="A14" s="108"/>
      <c r="B14" s="109"/>
      <c r="C14" s="110"/>
      <c r="D14" s="110"/>
      <c r="E14" s="111"/>
      <c r="F14" s="95"/>
      <c r="G14" s="95"/>
      <c r="H14" s="94"/>
      <c r="I14" s="7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s="4" customFormat="1" ht="30" hidden="1" customHeight="1" x14ac:dyDescent="0.25">
      <c r="A15" s="108"/>
      <c r="B15" s="94" t="s">
        <v>4</v>
      </c>
      <c r="C15" s="191" t="s">
        <v>6</v>
      </c>
      <c r="D15" s="191"/>
      <c r="E15" s="191"/>
      <c r="F15" s="191"/>
      <c r="G15" s="191"/>
      <c r="H15" s="94"/>
      <c r="I15" s="7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30" hidden="1" customHeight="1" x14ac:dyDescent="0.25">
      <c r="A16" s="108"/>
      <c r="B16" s="96" t="s">
        <v>5</v>
      </c>
      <c r="C16" s="112" t="s">
        <v>7</v>
      </c>
      <c r="D16" s="112"/>
      <c r="E16" s="97">
        <f>F16+G16</f>
        <v>0</v>
      </c>
      <c r="F16" s="113"/>
      <c r="G16" s="113"/>
      <c r="H16" s="94"/>
      <c r="I16" s="7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30" hidden="1" customHeight="1" thickBot="1" x14ac:dyDescent="0.4">
      <c r="A17" s="108"/>
      <c r="B17" s="114"/>
      <c r="C17" s="115"/>
      <c r="D17" s="115"/>
      <c r="E17" s="116"/>
      <c r="F17" s="117"/>
      <c r="G17" s="117"/>
      <c r="H17" s="94"/>
      <c r="I17" s="7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30" hidden="1" customHeight="1" thickBot="1" x14ac:dyDescent="0.3">
      <c r="A18" s="108"/>
      <c r="B18" s="183" t="s">
        <v>10</v>
      </c>
      <c r="C18" s="183"/>
      <c r="D18" s="118"/>
      <c r="E18" s="119">
        <f>E13-E16</f>
        <v>0</v>
      </c>
      <c r="F18" s="119">
        <f>F13-F16</f>
        <v>0</v>
      </c>
      <c r="G18" s="119">
        <f>G13-G16</f>
        <v>0</v>
      </c>
      <c r="H18" s="94"/>
      <c r="I18" s="7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30" hidden="1" customHeight="1" x14ac:dyDescent="0.35">
      <c r="A19" s="108"/>
      <c r="B19" s="114"/>
      <c r="C19" s="115"/>
      <c r="D19" s="115"/>
      <c r="E19" s="120"/>
      <c r="F19" s="121"/>
      <c r="G19" s="121"/>
      <c r="H19" s="94"/>
      <c r="I19" s="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5.5" hidden="1" x14ac:dyDescent="0.35">
      <c r="A20" s="108"/>
      <c r="B20" s="114"/>
      <c r="C20" s="115"/>
      <c r="D20" s="115"/>
      <c r="E20" s="120"/>
      <c r="F20" s="121"/>
      <c r="G20" s="121"/>
      <c r="H20" s="94"/>
      <c r="I20" s="7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5.5" hidden="1" x14ac:dyDescent="0.25">
      <c r="A21" s="115"/>
      <c r="B21" s="189" t="s">
        <v>8</v>
      </c>
      <c r="C21" s="189"/>
      <c r="D21" s="122"/>
      <c r="E21" s="115"/>
      <c r="F21" s="115"/>
      <c r="G21" s="115"/>
      <c r="H21" s="94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27.75" hidden="1" customHeight="1" x14ac:dyDescent="0.25">
      <c r="A22" s="115"/>
      <c r="B22" s="123" t="s">
        <v>2</v>
      </c>
      <c r="C22" s="124" t="s">
        <v>9</v>
      </c>
      <c r="D22" s="124"/>
      <c r="E22" s="97">
        <f>F22+G22</f>
        <v>0</v>
      </c>
      <c r="F22" s="125"/>
      <c r="G22" s="125"/>
      <c r="H22" s="94"/>
      <c r="I22" s="7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27.75" hidden="1" customHeight="1" thickBot="1" x14ac:dyDescent="0.3">
      <c r="A23" s="115"/>
      <c r="B23" s="126" t="s">
        <v>3</v>
      </c>
      <c r="C23" s="127" t="s">
        <v>12</v>
      </c>
      <c r="D23" s="128"/>
      <c r="E23" s="129">
        <f>F23+G23</f>
        <v>0</v>
      </c>
      <c r="F23" s="130"/>
      <c r="G23" s="130"/>
      <c r="H23" s="94"/>
      <c r="I23" s="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ht="27.75" hidden="1" customHeight="1" thickBot="1" x14ac:dyDescent="0.3">
      <c r="A24" s="115"/>
      <c r="B24" s="131" t="s">
        <v>1</v>
      </c>
      <c r="C24" s="132"/>
      <c r="D24" s="133"/>
      <c r="E24" s="134">
        <f>SUM(F24:G24)</f>
        <v>0</v>
      </c>
      <c r="F24" s="119">
        <f>F22+F23</f>
        <v>0</v>
      </c>
      <c r="G24" s="119">
        <f>G22+G23</f>
        <v>0</v>
      </c>
      <c r="H24" s="94"/>
      <c r="I24" s="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ht="27.75" customHeight="1" x14ac:dyDescent="0.25">
      <c r="A25" s="98"/>
      <c r="B25" s="188" t="s">
        <v>33</v>
      </c>
      <c r="C25" s="188"/>
      <c r="D25" s="135"/>
      <c r="E25" s="136"/>
      <c r="F25" s="137"/>
      <c r="G25" s="137"/>
      <c r="H25" s="98"/>
      <c r="I25" s="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ht="23.15" customHeight="1" x14ac:dyDescent="0.25">
      <c r="A26" s="138"/>
      <c r="B26" s="139" t="s">
        <v>2</v>
      </c>
      <c r="C26" s="173" t="s">
        <v>50</v>
      </c>
      <c r="D26" s="182"/>
      <c r="E26" s="99">
        <f>SUM(F26:G26)</f>
        <v>0</v>
      </c>
      <c r="F26" s="167"/>
      <c r="G26" s="167"/>
      <c r="H26" s="98"/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23.15" customHeight="1" x14ac:dyDescent="0.25">
      <c r="A27" s="138"/>
      <c r="B27" s="139" t="s">
        <v>3</v>
      </c>
      <c r="C27" s="150" t="s">
        <v>34</v>
      </c>
      <c r="D27" s="140"/>
      <c r="E27" s="99">
        <f>SUM(F27:G27)</f>
        <v>0</v>
      </c>
      <c r="F27" s="168"/>
      <c r="G27" s="168"/>
      <c r="H27" s="98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18" customHeight="1" x14ac:dyDescent="0.25">
      <c r="A28" s="138"/>
      <c r="B28" s="159" t="s">
        <v>36</v>
      </c>
      <c r="C28" s="173" t="s">
        <v>51</v>
      </c>
      <c r="D28" s="174"/>
      <c r="E28" s="99">
        <f>F28+G28</f>
        <v>0</v>
      </c>
      <c r="F28" s="100">
        <f>'Anlage Personalausgaben 2023'!I27</f>
        <v>0</v>
      </c>
      <c r="G28" s="100">
        <f>'Anlage Personalausgaben 2024'!I27</f>
        <v>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18" customHeight="1" x14ac:dyDescent="0.25">
      <c r="A29" s="138"/>
      <c r="B29" s="158"/>
      <c r="C29" s="141"/>
      <c r="D29" s="141"/>
      <c r="E29" s="160"/>
      <c r="F29" s="161"/>
      <c r="G29" s="161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21.65" customHeight="1" x14ac:dyDescent="0.25">
      <c r="A30" s="138"/>
      <c r="B30" s="192" t="s">
        <v>14</v>
      </c>
      <c r="C30" s="193"/>
      <c r="D30" s="194"/>
      <c r="E30" s="169">
        <f>SUM(E26:E28)</f>
        <v>0</v>
      </c>
      <c r="F30" s="169">
        <f>SUM(F26:F28)</f>
        <v>0</v>
      </c>
      <c r="G30" s="169">
        <f>SUM(G26:G28)</f>
        <v>0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12" customHeight="1" x14ac:dyDescent="0.25">
      <c r="A31" s="138"/>
      <c r="B31" s="142"/>
      <c r="C31" s="143"/>
      <c r="D31" s="143"/>
      <c r="E31" s="144"/>
      <c r="F31" s="144"/>
      <c r="G31" s="144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36.65" customHeight="1" x14ac:dyDescent="0.4">
      <c r="A32" s="138"/>
      <c r="B32" s="179"/>
      <c r="C32" s="179"/>
      <c r="D32" s="177"/>
      <c r="E32" s="177"/>
      <c r="F32" s="177"/>
      <c r="G32" s="177"/>
      <c r="H32" s="8"/>
      <c r="I32" s="8"/>
      <c r="J32" s="8"/>
      <c r="K32" s="8"/>
      <c r="L32" s="50"/>
      <c r="M32" s="50"/>
      <c r="N32" s="49"/>
      <c r="O32" s="49"/>
      <c r="P32" s="50"/>
      <c r="Q32" s="49"/>
      <c r="R32" s="49"/>
      <c r="S32" s="49"/>
      <c r="T32" s="49"/>
      <c r="U32" s="49"/>
      <c r="V32" s="49"/>
      <c r="W32" s="49"/>
      <c r="X32" s="49"/>
    </row>
    <row r="33" spans="1:24" ht="20.5" customHeight="1" x14ac:dyDescent="0.4">
      <c r="A33" s="138"/>
      <c r="B33" s="145"/>
      <c r="C33" s="146"/>
      <c r="D33" s="178"/>
      <c r="E33" s="178"/>
      <c r="F33" s="178"/>
      <c r="G33" s="178"/>
      <c r="H33" s="177"/>
      <c r="I33" s="177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</row>
    <row r="34" spans="1:24" ht="18" customHeight="1" x14ac:dyDescent="0.4">
      <c r="A34" s="138"/>
      <c r="B34" s="147"/>
      <c r="C34" s="146"/>
      <c r="D34" s="178"/>
      <c r="E34" s="178"/>
      <c r="F34" s="178"/>
      <c r="G34" s="178"/>
      <c r="H34" s="177"/>
      <c r="I34" s="177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</row>
    <row r="35" spans="1:24" ht="18" customHeight="1" x14ac:dyDescent="0.4">
      <c r="A35" s="138"/>
      <c r="B35" s="147"/>
      <c r="C35" s="146"/>
      <c r="D35" s="178"/>
      <c r="E35" s="178"/>
      <c r="F35" s="178"/>
      <c r="G35" s="178"/>
      <c r="H35" s="177"/>
      <c r="I35" s="177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1:24" ht="18" customHeight="1" x14ac:dyDescent="0.4">
      <c r="A36" s="138"/>
      <c r="B36" s="147"/>
      <c r="C36" s="146"/>
      <c r="D36" s="178"/>
      <c r="E36" s="178"/>
      <c r="F36" s="178"/>
      <c r="G36" s="178"/>
      <c r="H36" s="177"/>
      <c r="I36" s="177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24" ht="18" customHeight="1" x14ac:dyDescent="0.4">
      <c r="A37" s="138"/>
      <c r="B37" s="147"/>
      <c r="C37" s="146"/>
      <c r="D37" s="178"/>
      <c r="E37" s="178"/>
      <c r="F37" s="178"/>
      <c r="G37" s="178"/>
      <c r="H37" s="177"/>
      <c r="I37" s="177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</row>
    <row r="38" spans="1:24" ht="14.5" customHeight="1" x14ac:dyDescent="0.25">
      <c r="A38" s="138"/>
      <c r="B38" s="176"/>
      <c r="C38" s="176"/>
      <c r="D38" s="176"/>
      <c r="E38" s="176"/>
      <c r="F38" s="176"/>
      <c r="G38" s="176"/>
      <c r="H38" s="98"/>
      <c r="I38" s="7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1:24" ht="14.5" customHeight="1" x14ac:dyDescent="0.25">
      <c r="A39" s="138"/>
      <c r="B39" s="176"/>
      <c r="C39" s="176"/>
      <c r="D39" s="176"/>
      <c r="E39" s="176"/>
      <c r="F39" s="176"/>
      <c r="G39" s="176"/>
      <c r="H39" s="98"/>
      <c r="I39" s="7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</row>
    <row r="40" spans="1:24" ht="14.5" customHeight="1" x14ac:dyDescent="0.25">
      <c r="A40" s="138"/>
      <c r="B40" s="176"/>
      <c r="C40" s="176"/>
      <c r="D40" s="176"/>
      <c r="E40" s="176"/>
      <c r="F40" s="176"/>
      <c r="G40" s="176"/>
      <c r="H40" s="98"/>
      <c r="I40" s="7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</row>
    <row r="41" spans="1:24" ht="14.5" customHeight="1" x14ac:dyDescent="0.25">
      <c r="A41" s="175"/>
      <c r="B41" s="175"/>
      <c r="C41" s="175"/>
      <c r="D41" s="175"/>
      <c r="E41" s="175"/>
      <c r="F41" s="175"/>
      <c r="G41" s="175"/>
      <c r="H41" s="175"/>
      <c r="I41" s="7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</row>
    <row r="42" spans="1:24" ht="14.5" customHeight="1" x14ac:dyDescent="0.25">
      <c r="A42" s="175"/>
      <c r="B42" s="175"/>
      <c r="C42" s="175"/>
      <c r="D42" s="175"/>
      <c r="E42" s="175"/>
      <c r="F42" s="175"/>
      <c r="G42" s="175"/>
      <c r="H42" s="175"/>
      <c r="I42" s="7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</row>
    <row r="43" spans="1:24" ht="14.5" customHeight="1" x14ac:dyDescent="0.25">
      <c r="A43" s="175"/>
      <c r="B43" s="175"/>
      <c r="C43" s="175"/>
      <c r="D43" s="175"/>
      <c r="E43" s="175"/>
      <c r="F43" s="175"/>
      <c r="G43" s="175"/>
      <c r="H43" s="175"/>
      <c r="I43" s="7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</row>
  </sheetData>
  <sheetProtection formatCells="0" selectLockedCells="1"/>
  <mergeCells count="40">
    <mergeCell ref="B1:F1"/>
    <mergeCell ref="B2:G2"/>
    <mergeCell ref="C26:D26"/>
    <mergeCell ref="D34:E34"/>
    <mergeCell ref="B18:C18"/>
    <mergeCell ref="E5:E6"/>
    <mergeCell ref="C10:D10"/>
    <mergeCell ref="C12:D12"/>
    <mergeCell ref="B3:C3"/>
    <mergeCell ref="B25:C25"/>
    <mergeCell ref="B21:C21"/>
    <mergeCell ref="B13:D13"/>
    <mergeCell ref="C11:D11"/>
    <mergeCell ref="B8:C8"/>
    <mergeCell ref="C15:G15"/>
    <mergeCell ref="B30:D30"/>
    <mergeCell ref="B32:C32"/>
    <mergeCell ref="F35:G35"/>
    <mergeCell ref="F36:G36"/>
    <mergeCell ref="F37:G37"/>
    <mergeCell ref="F32:G32"/>
    <mergeCell ref="F33:G33"/>
    <mergeCell ref="F34:G34"/>
    <mergeCell ref="D32:E32"/>
    <mergeCell ref="C28:D28"/>
    <mergeCell ref="A43:H43"/>
    <mergeCell ref="B40:G40"/>
    <mergeCell ref="H33:I33"/>
    <mergeCell ref="H34:I34"/>
    <mergeCell ref="H35:I35"/>
    <mergeCell ref="H36:I36"/>
    <mergeCell ref="H37:I37"/>
    <mergeCell ref="A42:H42"/>
    <mergeCell ref="A41:H41"/>
    <mergeCell ref="D33:E33"/>
    <mergeCell ref="D35:E35"/>
    <mergeCell ref="D36:E36"/>
    <mergeCell ref="D37:E37"/>
    <mergeCell ref="B39:G39"/>
    <mergeCell ref="B38:G38"/>
  </mergeCells>
  <phoneticPr fontId="4" type="noConversion"/>
  <conditionalFormatting sqref="F30:G30">
    <cfRule type="cellIs" dxfId="1" priority="3" operator="lessThan">
      <formula>$F$13</formula>
    </cfRule>
    <cfRule type="cellIs" dxfId="0" priority="4" operator="greaterThan">
      <formula>$F$13</formula>
    </cfRule>
  </conditionalFormatting>
  <dataValidations xWindow="532" yWindow="370" count="1">
    <dataValidation type="decimal" allowBlank="1" showInputMessage="1" showErrorMessage="1" error="In dieses Feld kann nur ein Geldbetrag zwischen 0 und 10.000.000 Euro eingetragen werden!" sqref="F16:G16 F11:G11">
      <formula1>0</formula1>
      <formula2>10000000</formula2>
    </dataValidation>
  </dataValidations>
  <printOptions horizontalCentered="1"/>
  <pageMargins left="0.70866141732283461" right="0.70866141732283461" top="0.78740157480314965" bottom="0.78740157480314965" header="0.31496062992125984" footer="0.31496062992125984"/>
  <pageSetup paperSize="14" scale="60" orientation="landscape" r:id="rId1"/>
  <headerFooter alignWithMargins="0">
    <oddFooter>&amp;L&amp;F\&amp;A&amp;RSeite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Z30"/>
  <sheetViews>
    <sheetView view="pageBreakPreview" zoomScaleNormal="100" zoomScaleSheetLayoutView="100" workbookViewId="0">
      <selection activeCell="B14" sqref="B14:C14"/>
    </sheetView>
  </sheetViews>
  <sheetFormatPr baseColWidth="10" defaultRowHeight="12.5" x14ac:dyDescent="0.25"/>
  <cols>
    <col min="1" max="1" width="2.453125" customWidth="1"/>
    <col min="2" max="2" width="49.54296875" bestFit="1" customWidth="1"/>
    <col min="3" max="3" width="9.81640625" customWidth="1"/>
    <col min="4" max="4" width="19.453125" customWidth="1"/>
    <col min="5" max="5" width="16.453125" customWidth="1"/>
    <col min="6" max="7" width="12.54296875" customWidth="1"/>
    <col min="8" max="8" width="16.54296875" customWidth="1"/>
    <col min="9" max="9" width="15" style="52" customWidth="1"/>
    <col min="10" max="10" width="12.81640625" bestFit="1" customWidth="1"/>
    <col min="11" max="11" width="11.54296875" style="84"/>
    <col min="12" max="12" width="14.453125" style="84" bestFit="1" customWidth="1"/>
    <col min="13" max="26" width="11.54296875" style="84"/>
  </cols>
  <sheetData>
    <row r="1" spans="1:26" ht="12.65" customHeight="1" x14ac:dyDescent="0.25">
      <c r="A1" s="23"/>
      <c r="B1" s="195" t="s">
        <v>42</v>
      </c>
      <c r="C1" s="195"/>
      <c r="D1" s="195"/>
      <c r="E1" s="195"/>
      <c r="F1" s="195"/>
      <c r="G1" s="195"/>
      <c r="H1" s="195"/>
      <c r="I1" s="23"/>
    </row>
    <row r="2" spans="1:26" ht="22.5" customHeight="1" x14ac:dyDescent="0.25">
      <c r="A2" s="23"/>
      <c r="B2" s="195"/>
      <c r="C2" s="195"/>
      <c r="D2" s="195"/>
      <c r="E2" s="195"/>
      <c r="F2" s="195"/>
      <c r="G2" s="195"/>
      <c r="H2" s="195"/>
      <c r="I2" s="23"/>
    </row>
    <row r="3" spans="1:26" ht="14.15" customHeight="1" x14ac:dyDescent="0.25">
      <c r="A3" s="23"/>
      <c r="B3" s="195"/>
      <c r="C3" s="195"/>
      <c r="D3" s="195"/>
      <c r="E3" s="195"/>
      <c r="F3" s="195"/>
      <c r="G3" s="195"/>
      <c r="H3" s="195"/>
      <c r="I3" s="23"/>
    </row>
    <row r="4" spans="1:26" s="52" customFormat="1" ht="13" x14ac:dyDescent="0.3">
      <c r="A4" s="60"/>
      <c r="B4" s="201" t="s">
        <v>52</v>
      </c>
      <c r="C4" s="202"/>
      <c r="D4" s="23"/>
      <c r="E4" s="23"/>
      <c r="F4" s="23"/>
      <c r="G4" s="23"/>
      <c r="H4" s="23"/>
      <c r="I4" s="60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1:26" x14ac:dyDescent="0.25">
      <c r="A5" s="23"/>
      <c r="B5" s="24"/>
      <c r="C5" s="23"/>
      <c r="D5" s="23"/>
      <c r="E5" s="23"/>
      <c r="F5" s="23"/>
      <c r="G5" s="23"/>
      <c r="H5" s="23"/>
      <c r="I5" s="60"/>
    </row>
    <row r="6" spans="1:26" s="16" customFormat="1" ht="48" x14ac:dyDescent="0.3">
      <c r="A6" s="23"/>
      <c r="B6" s="196" t="s">
        <v>11</v>
      </c>
      <c r="C6" s="197"/>
      <c r="D6" s="40" t="s">
        <v>15</v>
      </c>
      <c r="E6" s="41" t="s">
        <v>16</v>
      </c>
      <c r="F6" s="41" t="s">
        <v>18</v>
      </c>
      <c r="G6" s="41" t="s">
        <v>20</v>
      </c>
      <c r="H6" s="41" t="s">
        <v>28</v>
      </c>
      <c r="I6" s="76" t="s">
        <v>53</v>
      </c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s="16" customFormat="1" ht="28" x14ac:dyDescent="0.3">
      <c r="A7" s="23"/>
      <c r="B7" s="198"/>
      <c r="C7" s="199"/>
      <c r="D7" s="42" t="s">
        <v>22</v>
      </c>
      <c r="E7" s="43" t="s">
        <v>17</v>
      </c>
      <c r="F7" s="44" t="s">
        <v>19</v>
      </c>
      <c r="G7" s="45">
        <v>4</v>
      </c>
      <c r="H7" s="44" t="s">
        <v>21</v>
      </c>
      <c r="I7" s="79" t="s">
        <v>21</v>
      </c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spans="1:26" s="21" customFormat="1" ht="26.5" customHeight="1" x14ac:dyDescent="0.3">
      <c r="A8" s="23"/>
      <c r="B8" s="200"/>
      <c r="C8" s="194"/>
      <c r="D8" s="39"/>
      <c r="E8" s="39"/>
      <c r="F8" s="81"/>
      <c r="G8" s="39"/>
      <c r="H8" s="47"/>
      <c r="I8" s="47">
        <f>IF(H8&lt;=85000,H8*0.7,59500)</f>
        <v>0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</row>
    <row r="9" spans="1:26" s="58" customFormat="1" ht="26.5" customHeight="1" x14ac:dyDescent="0.3">
      <c r="A9" s="60"/>
      <c r="B9" s="200"/>
      <c r="C9" s="194"/>
      <c r="D9" s="74"/>
      <c r="E9" s="74"/>
      <c r="F9" s="81"/>
      <c r="G9" s="74"/>
      <c r="H9" s="47"/>
      <c r="I9" s="47">
        <f t="shared" ref="I9:I10" si="0">IF(H9&lt;=85000,H9*0.7,59500)</f>
        <v>0</v>
      </c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</row>
    <row r="10" spans="1:26" s="21" customFormat="1" ht="26.5" customHeight="1" x14ac:dyDescent="0.3">
      <c r="A10" s="23"/>
      <c r="B10" s="200"/>
      <c r="C10" s="194"/>
      <c r="D10" s="39"/>
      <c r="E10" s="39"/>
      <c r="F10" s="81"/>
      <c r="G10" s="39"/>
      <c r="H10" s="47"/>
      <c r="I10" s="47">
        <f t="shared" si="0"/>
        <v>0</v>
      </c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</row>
    <row r="11" spans="1:26" s="16" customFormat="1" ht="19.399999999999999" customHeight="1" x14ac:dyDescent="0.3">
      <c r="A11" s="23"/>
      <c r="B11" s="203" t="s">
        <v>32</v>
      </c>
      <c r="C11" s="194"/>
      <c r="D11" s="29"/>
      <c r="E11" s="29"/>
      <c r="F11" s="46">
        <f>SUM(F8:F10)</f>
        <v>0</v>
      </c>
      <c r="G11" s="29"/>
      <c r="H11" s="165">
        <f>SUM(H8:H10)</f>
        <v>0</v>
      </c>
      <c r="I11" s="165">
        <f>SUM(I8:I10)</f>
        <v>0</v>
      </c>
      <c r="K11" s="85"/>
      <c r="L11" s="88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</row>
    <row r="12" spans="1:26" s="16" customFormat="1" ht="19.5" x14ac:dyDescent="0.3">
      <c r="A12" s="23"/>
      <c r="B12" s="30"/>
      <c r="C12" s="67"/>
      <c r="D12" s="153" t="s">
        <v>23</v>
      </c>
      <c r="E12" s="30" t="s">
        <v>29</v>
      </c>
      <c r="F12" s="31" t="s">
        <v>24</v>
      </c>
      <c r="G12" s="30"/>
      <c r="H12" s="48"/>
      <c r="I12" s="48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</row>
    <row r="13" spans="1:26" s="16" customFormat="1" ht="14" x14ac:dyDescent="0.3">
      <c r="A13" s="23"/>
      <c r="B13" s="26"/>
      <c r="C13" s="25"/>
      <c r="D13" s="25"/>
      <c r="E13" s="25"/>
      <c r="F13" s="25"/>
      <c r="G13" s="25"/>
      <c r="H13" s="25"/>
      <c r="I13" s="62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</row>
    <row r="14" spans="1:26" s="16" customFormat="1" ht="14" x14ac:dyDescent="0.3">
      <c r="A14" s="23"/>
      <c r="B14" s="201" t="s">
        <v>59</v>
      </c>
      <c r="C14" s="202"/>
      <c r="D14" s="25"/>
      <c r="E14" s="25"/>
      <c r="F14" s="25"/>
      <c r="G14" s="25"/>
      <c r="H14" s="25"/>
      <c r="I14" s="62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</row>
    <row r="15" spans="1:26" s="16" customFormat="1" ht="14" x14ac:dyDescent="0.3">
      <c r="A15" s="23"/>
      <c r="B15" s="27"/>
      <c r="C15" s="25"/>
      <c r="D15" s="25"/>
      <c r="E15" s="25"/>
      <c r="F15" s="25"/>
      <c r="G15" s="25"/>
      <c r="H15" s="25"/>
      <c r="I15" s="62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6" spans="1:26" s="16" customFormat="1" ht="52" x14ac:dyDescent="0.3">
      <c r="A16" s="23"/>
      <c r="B16" s="207"/>
      <c r="C16" s="197"/>
      <c r="D16" s="56" t="s">
        <v>39</v>
      </c>
      <c r="E16" s="19"/>
      <c r="F16" s="19" t="s">
        <v>44</v>
      </c>
      <c r="G16" s="19" t="s">
        <v>54</v>
      </c>
      <c r="H16" s="76" t="s">
        <v>41</v>
      </c>
      <c r="I16" s="76" t="s">
        <v>55</v>
      </c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</row>
    <row r="17" spans="1:26" s="16" customFormat="1" ht="16" x14ac:dyDescent="0.3">
      <c r="A17" s="23"/>
      <c r="B17" s="208"/>
      <c r="C17" s="199"/>
      <c r="D17" s="17"/>
      <c r="E17" s="18"/>
      <c r="F17" s="22"/>
      <c r="G17" s="20"/>
      <c r="H17" s="59" t="s">
        <v>21</v>
      </c>
      <c r="I17" s="59" t="s">
        <v>21</v>
      </c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</row>
    <row r="18" spans="1:26" s="53" customFormat="1" ht="24" customHeight="1" x14ac:dyDescent="0.3">
      <c r="A18" s="60"/>
      <c r="B18" s="209" t="s">
        <v>40</v>
      </c>
      <c r="C18" s="210"/>
      <c r="D18" s="55"/>
      <c r="E18" s="55"/>
      <c r="F18" s="55"/>
      <c r="G18" s="164"/>
      <c r="H18" s="83">
        <f>F18*G18</f>
        <v>0</v>
      </c>
      <c r="I18" s="47">
        <f>IF(F18&lt;=800,F18*G18*0.7,800*G18*0.7)</f>
        <v>0</v>
      </c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  <row r="19" spans="1:26" s="21" customFormat="1" ht="26.5" customHeight="1" x14ac:dyDescent="0.3">
      <c r="A19" s="23"/>
      <c r="B19" s="200"/>
      <c r="C19" s="194"/>
      <c r="D19" s="164"/>
      <c r="E19" s="39"/>
      <c r="F19" s="55"/>
      <c r="G19" s="164"/>
      <c r="H19" s="83">
        <f>F19*G19</f>
        <v>0</v>
      </c>
      <c r="I19" s="47">
        <f>IF(F19&lt;=800,F19*G19*0.7,800*G19*0.7)</f>
        <v>0</v>
      </c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</row>
    <row r="20" spans="1:26" s="16" customFormat="1" ht="36" customHeight="1" x14ac:dyDescent="0.3">
      <c r="A20" s="23"/>
      <c r="B20" s="203" t="s">
        <v>31</v>
      </c>
      <c r="C20" s="194"/>
      <c r="D20" s="28"/>
      <c r="E20" s="28"/>
      <c r="F20" s="46"/>
      <c r="G20" s="66">
        <f>SUM(G18:G19)</f>
        <v>0</v>
      </c>
      <c r="H20" s="165">
        <f>SUM(H18:H19)</f>
        <v>0</v>
      </c>
      <c r="I20" s="165">
        <f>SUM(I18:I19)</f>
        <v>0</v>
      </c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</row>
    <row r="21" spans="1:26" s="53" customFormat="1" ht="11.4" customHeight="1" x14ac:dyDescent="0.3">
      <c r="A21" s="60"/>
      <c r="B21" s="155"/>
      <c r="C21" s="162"/>
      <c r="D21" s="156"/>
      <c r="E21" s="156"/>
      <c r="F21" s="157"/>
      <c r="G21" s="156"/>
      <c r="H21" s="152"/>
      <c r="I21" s="152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</row>
    <row r="22" spans="1:26" s="53" customFormat="1" ht="14" x14ac:dyDescent="0.3">
      <c r="A22" s="60"/>
      <c r="B22" s="201" t="s">
        <v>37</v>
      </c>
      <c r="C22" s="202"/>
      <c r="D22" s="156"/>
      <c r="E22" s="156"/>
      <c r="F22" s="157"/>
      <c r="G22" s="156"/>
      <c r="H22" s="152"/>
      <c r="I22" s="152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</row>
    <row r="23" spans="1:26" s="53" customFormat="1" ht="9" customHeight="1" x14ac:dyDescent="0.3">
      <c r="A23" s="60"/>
      <c r="B23" s="171"/>
      <c r="C23" s="172"/>
      <c r="D23" s="156"/>
      <c r="E23" s="156"/>
      <c r="F23" s="157"/>
      <c r="G23" s="156"/>
      <c r="H23" s="152"/>
      <c r="I23" s="152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spans="1:26" s="53" customFormat="1" ht="28" x14ac:dyDescent="0.3">
      <c r="A24" s="60"/>
      <c r="B24" s="206"/>
      <c r="C24" s="193"/>
      <c r="D24" s="193"/>
      <c r="E24" s="193"/>
      <c r="F24" s="193"/>
      <c r="G24" s="194"/>
      <c r="H24" s="170" t="s">
        <v>35</v>
      </c>
      <c r="I24" s="170" t="s">
        <v>58</v>
      </c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</row>
    <row r="25" spans="1:26" s="53" customFormat="1" ht="36" customHeight="1" x14ac:dyDescent="0.3">
      <c r="A25" s="60"/>
      <c r="B25" s="204" t="s">
        <v>38</v>
      </c>
      <c r="C25" s="205"/>
      <c r="D25" s="205"/>
      <c r="E25" s="205"/>
      <c r="F25" s="205"/>
      <c r="G25" s="205"/>
      <c r="H25" s="163">
        <f>H11*0.15</f>
        <v>0</v>
      </c>
      <c r="I25" s="163">
        <f>H25*0.7</f>
        <v>0</v>
      </c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</row>
    <row r="26" spans="1:26" s="16" customFormat="1" ht="14.5" thickBot="1" x14ac:dyDescent="0.35">
      <c r="A26" s="36"/>
      <c r="B26" s="32"/>
      <c r="C26" s="33"/>
      <c r="D26" s="33"/>
      <c r="E26" s="33"/>
      <c r="F26" s="33"/>
      <c r="G26" s="33"/>
      <c r="H26" s="33"/>
      <c r="I26" s="70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</row>
    <row r="27" spans="1:26" s="16" customFormat="1" ht="15" thickTop="1" thickBot="1" x14ac:dyDescent="0.35">
      <c r="A27" s="23"/>
      <c r="B27" s="34" t="s">
        <v>43</v>
      </c>
      <c r="C27" s="35"/>
      <c r="D27" s="35"/>
      <c r="E27" s="35"/>
      <c r="F27" s="35"/>
      <c r="G27" s="35"/>
      <c r="H27" s="166">
        <f>H11+H20</f>
        <v>0</v>
      </c>
      <c r="I27" s="166">
        <f>I11+I20+I25</f>
        <v>0</v>
      </c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</row>
    <row r="28" spans="1:26" s="53" customFormat="1" ht="14.5" thickTop="1" x14ac:dyDescent="0.3">
      <c r="A28" s="60"/>
      <c r="B28" s="151"/>
      <c r="C28" s="70"/>
      <c r="D28" s="70"/>
      <c r="E28" s="70"/>
      <c r="F28" s="70"/>
      <c r="G28" s="70"/>
      <c r="H28" s="152"/>
      <c r="I28" s="152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</row>
    <row r="29" spans="1:26" s="16" customFormat="1" ht="26.15" customHeight="1" x14ac:dyDescent="0.3">
      <c r="A29" s="23"/>
      <c r="B29" s="67"/>
      <c r="C29" s="153"/>
      <c r="D29" s="153" t="s">
        <v>23</v>
      </c>
      <c r="E29" s="67" t="s">
        <v>29</v>
      </c>
      <c r="F29" s="68" t="s">
        <v>24</v>
      </c>
      <c r="G29" s="67"/>
      <c r="H29" s="25"/>
      <c r="I29" s="62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</row>
    <row r="30" spans="1:26" s="16" customFormat="1" ht="14" x14ac:dyDescent="0.3">
      <c r="I30" s="53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</row>
  </sheetData>
  <sheetProtection formatCells="0" selectLockedCells="1"/>
  <mergeCells count="15">
    <mergeCell ref="B22:C22"/>
    <mergeCell ref="B25:G25"/>
    <mergeCell ref="B24:G24"/>
    <mergeCell ref="B10:C10"/>
    <mergeCell ref="B16:C17"/>
    <mergeCell ref="B18:C18"/>
    <mergeCell ref="B19:C19"/>
    <mergeCell ref="B20:C20"/>
    <mergeCell ref="B1:H3"/>
    <mergeCell ref="B6:C7"/>
    <mergeCell ref="B8:C8"/>
    <mergeCell ref="B9:C9"/>
    <mergeCell ref="B14:C14"/>
    <mergeCell ref="B4:C4"/>
    <mergeCell ref="B11:C11"/>
  </mergeCells>
  <pageMargins left="0.23622047244094491" right="0.23622047244094491" top="0.74803149606299213" bottom="0.74803149606299213" header="0.31496062992125984" footer="0.31496062992125984"/>
  <pageSetup paperSize="9" scale="72" orientation="landscape" r:id="rId1"/>
  <headerFooter>
    <oddFooter>&amp;L&amp;F\&amp;A&amp;RSeite &amp;P von &amp;N</oddFooter>
  </headerFooter>
  <rowBreaks count="1" manualBreakCount="1">
    <brk id="1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Z30"/>
  <sheetViews>
    <sheetView view="pageBreakPreview" topLeftCell="A23" zoomScaleNormal="100" zoomScaleSheetLayoutView="100" workbookViewId="0">
      <selection activeCell="I25" sqref="I25"/>
    </sheetView>
  </sheetViews>
  <sheetFormatPr baseColWidth="10" defaultColWidth="11.54296875" defaultRowHeight="12.5" x14ac:dyDescent="0.25"/>
  <cols>
    <col min="1" max="1" width="2.453125" style="52" customWidth="1"/>
    <col min="2" max="2" width="49.54296875" style="52" bestFit="1" customWidth="1"/>
    <col min="3" max="3" width="9.81640625" style="52" customWidth="1"/>
    <col min="4" max="4" width="19.453125" style="52" customWidth="1"/>
    <col min="5" max="5" width="16.453125" style="52" customWidth="1"/>
    <col min="6" max="7" width="12.54296875" style="52" customWidth="1"/>
    <col min="8" max="8" width="16.54296875" style="52" customWidth="1"/>
    <col min="9" max="9" width="15" style="52" customWidth="1"/>
    <col min="10" max="10" width="12.81640625" style="52" bestFit="1" customWidth="1"/>
    <col min="11" max="11" width="11.54296875" style="84"/>
    <col min="12" max="12" width="14.453125" style="84" bestFit="1" customWidth="1"/>
    <col min="13" max="26" width="11.54296875" style="84"/>
    <col min="27" max="16384" width="11.54296875" style="52"/>
  </cols>
  <sheetData>
    <row r="1" spans="1:26" ht="12.65" customHeight="1" x14ac:dyDescent="0.25">
      <c r="A1" s="60"/>
      <c r="B1" s="195" t="s">
        <v>42</v>
      </c>
      <c r="C1" s="195"/>
      <c r="D1" s="195"/>
      <c r="E1" s="195"/>
      <c r="F1" s="195"/>
      <c r="G1" s="195"/>
      <c r="H1" s="195"/>
      <c r="I1" s="60"/>
    </row>
    <row r="2" spans="1:26" ht="22.5" customHeight="1" x14ac:dyDescent="0.25">
      <c r="A2" s="60"/>
      <c r="B2" s="195"/>
      <c r="C2" s="195"/>
      <c r="D2" s="195"/>
      <c r="E2" s="195"/>
      <c r="F2" s="195"/>
      <c r="G2" s="195"/>
      <c r="H2" s="195"/>
      <c r="I2" s="60"/>
    </row>
    <row r="3" spans="1:26" ht="14.15" customHeight="1" x14ac:dyDescent="0.25">
      <c r="A3" s="60"/>
      <c r="B3" s="195"/>
      <c r="C3" s="195"/>
      <c r="D3" s="195"/>
      <c r="E3" s="195"/>
      <c r="F3" s="195"/>
      <c r="G3" s="195"/>
      <c r="H3" s="195"/>
      <c r="I3" s="60"/>
    </row>
    <row r="4" spans="1:26" ht="12.65" customHeight="1" x14ac:dyDescent="0.3">
      <c r="A4" s="60"/>
      <c r="B4" s="171" t="s">
        <v>56</v>
      </c>
      <c r="C4" s="60"/>
      <c r="D4" s="60"/>
      <c r="E4" s="60"/>
      <c r="F4" s="60"/>
      <c r="G4" s="60"/>
      <c r="H4" s="60"/>
      <c r="I4" s="60"/>
    </row>
    <row r="5" spans="1:26" x14ac:dyDescent="0.25">
      <c r="A5" s="60"/>
      <c r="B5" s="61"/>
      <c r="C5" s="60"/>
      <c r="D5" s="60"/>
      <c r="E5" s="60"/>
      <c r="F5" s="60"/>
      <c r="G5" s="60"/>
      <c r="H5" s="60"/>
      <c r="I5" s="60"/>
    </row>
    <row r="6" spans="1:26" s="53" customFormat="1" ht="48" x14ac:dyDescent="0.3">
      <c r="A6" s="60"/>
      <c r="B6" s="196" t="s">
        <v>11</v>
      </c>
      <c r="C6" s="197"/>
      <c r="D6" s="75" t="s">
        <v>15</v>
      </c>
      <c r="E6" s="76" t="s">
        <v>16</v>
      </c>
      <c r="F6" s="76" t="s">
        <v>18</v>
      </c>
      <c r="G6" s="76" t="s">
        <v>20</v>
      </c>
      <c r="H6" s="76" t="s">
        <v>28</v>
      </c>
      <c r="I6" s="76" t="s">
        <v>53</v>
      </c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s="53" customFormat="1" ht="28" x14ac:dyDescent="0.3">
      <c r="A7" s="60"/>
      <c r="B7" s="198"/>
      <c r="C7" s="199"/>
      <c r="D7" s="77" t="s">
        <v>22</v>
      </c>
      <c r="E7" s="78" t="s">
        <v>17</v>
      </c>
      <c r="F7" s="79" t="s">
        <v>19</v>
      </c>
      <c r="G7" s="80">
        <v>4</v>
      </c>
      <c r="H7" s="79" t="s">
        <v>21</v>
      </c>
      <c r="I7" s="79" t="s">
        <v>21</v>
      </c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spans="1:26" s="58" customFormat="1" ht="26.5" customHeight="1" x14ac:dyDescent="0.3">
      <c r="A8" s="60"/>
      <c r="B8" s="200"/>
      <c r="C8" s="194"/>
      <c r="D8" s="74"/>
      <c r="E8" s="74"/>
      <c r="F8" s="81"/>
      <c r="G8" s="74"/>
      <c r="H8" s="47"/>
      <c r="I8" s="47">
        <f>IF(H8&lt;=85000,H8*0.7,59500)</f>
        <v>0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</row>
    <row r="9" spans="1:26" s="58" customFormat="1" ht="26.5" customHeight="1" x14ac:dyDescent="0.3">
      <c r="A9" s="60"/>
      <c r="B9" s="200"/>
      <c r="C9" s="194"/>
      <c r="D9" s="74"/>
      <c r="E9" s="74"/>
      <c r="F9" s="81"/>
      <c r="G9" s="74"/>
      <c r="H9" s="47"/>
      <c r="I9" s="47">
        <f>IF(H9&lt;=85000,H9*0.7,59500)</f>
        <v>0</v>
      </c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</row>
    <row r="10" spans="1:26" s="58" customFormat="1" ht="26.5" customHeight="1" x14ac:dyDescent="0.3">
      <c r="A10" s="60"/>
      <c r="B10" s="200"/>
      <c r="C10" s="194"/>
      <c r="D10" s="74"/>
      <c r="E10" s="74"/>
      <c r="F10" s="81"/>
      <c r="G10" s="74"/>
      <c r="H10" s="47"/>
      <c r="I10" s="47">
        <f>IF(H10&lt;=85000,H10*0.7,59500)</f>
        <v>0</v>
      </c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</row>
    <row r="11" spans="1:26" s="53" customFormat="1" ht="19.399999999999999" customHeight="1" x14ac:dyDescent="0.3">
      <c r="A11" s="60"/>
      <c r="B11" s="203" t="s">
        <v>32</v>
      </c>
      <c r="C11" s="194"/>
      <c r="D11" s="66"/>
      <c r="E11" s="66"/>
      <c r="F11" s="82">
        <f>SUM(F8:F10)</f>
        <v>0</v>
      </c>
      <c r="G11" s="66"/>
      <c r="H11" s="165">
        <f>SUM(H8:H10)</f>
        <v>0</v>
      </c>
      <c r="I11" s="165">
        <f>SUM(I8:I10)</f>
        <v>0</v>
      </c>
      <c r="K11" s="85"/>
      <c r="L11" s="88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</row>
    <row r="12" spans="1:26" s="53" customFormat="1" ht="19.5" x14ac:dyDescent="0.3">
      <c r="A12" s="60"/>
      <c r="B12" s="67"/>
      <c r="C12" s="67"/>
      <c r="D12" s="153" t="s">
        <v>23</v>
      </c>
      <c r="E12" s="67" t="s">
        <v>29</v>
      </c>
      <c r="F12" s="68" t="s">
        <v>24</v>
      </c>
      <c r="G12" s="67"/>
      <c r="H12" s="48"/>
      <c r="I12" s="48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</row>
    <row r="13" spans="1:26" s="53" customFormat="1" ht="23.9" customHeight="1" x14ac:dyDescent="0.3">
      <c r="A13" s="60"/>
      <c r="B13" s="63"/>
      <c r="C13" s="62"/>
      <c r="D13" s="62"/>
      <c r="E13" s="62"/>
      <c r="F13" s="62"/>
      <c r="G13" s="62"/>
      <c r="H13" s="62"/>
      <c r="I13" s="62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</row>
    <row r="14" spans="1:26" s="53" customFormat="1" ht="14" x14ac:dyDescent="0.3">
      <c r="A14" s="60"/>
      <c r="B14" s="211" t="s">
        <v>57</v>
      </c>
      <c r="C14" s="202"/>
      <c r="D14" s="62"/>
      <c r="E14" s="62"/>
      <c r="F14" s="62"/>
      <c r="G14" s="62"/>
      <c r="H14" s="62"/>
      <c r="I14" s="62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</row>
    <row r="15" spans="1:26" s="53" customFormat="1" ht="14" x14ac:dyDescent="0.3">
      <c r="A15" s="60"/>
      <c r="B15" s="64"/>
      <c r="C15" s="62"/>
      <c r="D15" s="62"/>
      <c r="E15" s="62"/>
      <c r="F15" s="62"/>
      <c r="G15" s="62"/>
      <c r="H15" s="62"/>
      <c r="I15" s="62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6" spans="1:26" s="53" customFormat="1" ht="52" x14ac:dyDescent="0.3">
      <c r="A16" s="60"/>
      <c r="B16" s="207"/>
      <c r="C16" s="197"/>
      <c r="D16" s="56" t="s">
        <v>39</v>
      </c>
      <c r="E16" s="56"/>
      <c r="F16" s="56" t="s">
        <v>44</v>
      </c>
      <c r="G16" s="56" t="s">
        <v>54</v>
      </c>
      <c r="H16" s="76" t="s">
        <v>41</v>
      </c>
      <c r="I16" s="76" t="s">
        <v>55</v>
      </c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</row>
    <row r="17" spans="1:26" s="53" customFormat="1" ht="16" x14ac:dyDescent="0.3">
      <c r="A17" s="60"/>
      <c r="B17" s="208"/>
      <c r="C17" s="199"/>
      <c r="D17" s="54"/>
      <c r="E17" s="55"/>
      <c r="F17" s="59"/>
      <c r="G17" s="57"/>
      <c r="H17" s="59" t="s">
        <v>21</v>
      </c>
      <c r="I17" s="59" t="s">
        <v>21</v>
      </c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</row>
    <row r="18" spans="1:26" s="53" customFormat="1" ht="24" customHeight="1" x14ac:dyDescent="0.3">
      <c r="A18" s="60"/>
      <c r="B18" s="209" t="s">
        <v>40</v>
      </c>
      <c r="C18" s="210"/>
      <c r="D18" s="55"/>
      <c r="E18" s="55"/>
      <c r="F18" s="55"/>
      <c r="G18" s="164"/>
      <c r="H18" s="47">
        <f>F18*G18</f>
        <v>0</v>
      </c>
      <c r="I18" s="47">
        <f>IF(F18&lt;=800,F18*G18*0.7,800*G18*0.7)</f>
        <v>0</v>
      </c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  <row r="19" spans="1:26" s="58" customFormat="1" ht="26.5" customHeight="1" x14ac:dyDescent="0.3">
      <c r="A19" s="60"/>
      <c r="B19" s="200"/>
      <c r="C19" s="194"/>
      <c r="D19" s="74"/>
      <c r="E19" s="74"/>
      <c r="F19" s="55"/>
      <c r="G19" s="164"/>
      <c r="H19" s="83">
        <f>F19*G19</f>
        <v>0</v>
      </c>
      <c r="I19" s="47">
        <f>IF(F19&lt;=800,F19*G19*0.7,800*G19*0.7)</f>
        <v>0</v>
      </c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</row>
    <row r="20" spans="1:26" s="53" customFormat="1" ht="36" customHeight="1" x14ac:dyDescent="0.3">
      <c r="A20" s="60"/>
      <c r="B20" s="203" t="s">
        <v>31</v>
      </c>
      <c r="C20" s="194"/>
      <c r="D20" s="65"/>
      <c r="E20" s="65"/>
      <c r="F20" s="82"/>
      <c r="G20" s="66">
        <f>SUM(G18:G19)</f>
        <v>0</v>
      </c>
      <c r="H20" s="165">
        <f>SUM(H18:H19)</f>
        <v>0</v>
      </c>
      <c r="I20" s="165">
        <f>SUM(I18:I19)</f>
        <v>0</v>
      </c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</row>
    <row r="21" spans="1:26" s="53" customFormat="1" ht="11.4" customHeight="1" x14ac:dyDescent="0.3">
      <c r="A21" s="60"/>
      <c r="B21" s="155"/>
      <c r="C21" s="162"/>
      <c r="D21" s="156"/>
      <c r="E21" s="156"/>
      <c r="F21" s="157"/>
      <c r="G21" s="156"/>
      <c r="H21" s="152"/>
      <c r="I21" s="152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</row>
    <row r="22" spans="1:26" s="53" customFormat="1" ht="14" x14ac:dyDescent="0.3">
      <c r="A22" s="60"/>
      <c r="B22" s="155" t="s">
        <v>37</v>
      </c>
      <c r="C22" s="162"/>
      <c r="D22" s="156"/>
      <c r="E22" s="156"/>
      <c r="F22" s="157"/>
      <c r="G22" s="156"/>
      <c r="H22" s="152"/>
      <c r="I22" s="152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</row>
    <row r="23" spans="1:26" s="53" customFormat="1" ht="14" x14ac:dyDescent="0.3">
      <c r="A23" s="60"/>
      <c r="B23" s="155"/>
      <c r="C23" s="162"/>
      <c r="D23" s="156"/>
      <c r="E23" s="156"/>
      <c r="F23" s="157"/>
      <c r="G23" s="156"/>
      <c r="H23" s="152"/>
      <c r="I23" s="152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spans="1:26" s="53" customFormat="1" ht="28" x14ac:dyDescent="0.3">
      <c r="A24" s="60"/>
      <c r="B24" s="206"/>
      <c r="C24" s="193"/>
      <c r="D24" s="193"/>
      <c r="E24" s="193"/>
      <c r="F24" s="193"/>
      <c r="G24" s="194"/>
      <c r="H24" s="170" t="s">
        <v>35</v>
      </c>
      <c r="I24" s="170" t="s">
        <v>58</v>
      </c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</row>
    <row r="25" spans="1:26" s="53" customFormat="1" ht="36" customHeight="1" x14ac:dyDescent="0.3">
      <c r="A25" s="60"/>
      <c r="B25" s="204" t="s">
        <v>38</v>
      </c>
      <c r="C25" s="205"/>
      <c r="D25" s="205"/>
      <c r="E25" s="205"/>
      <c r="F25" s="205"/>
      <c r="G25" s="205"/>
      <c r="H25" s="163">
        <f>H11*0.15</f>
        <v>0</v>
      </c>
      <c r="I25" s="163">
        <f>H25*0.7</f>
        <v>0</v>
      </c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</row>
    <row r="26" spans="1:26" s="53" customFormat="1" ht="14.5" thickBot="1" x14ac:dyDescent="0.35">
      <c r="A26" s="73"/>
      <c r="B26" s="69"/>
      <c r="C26" s="70"/>
      <c r="D26" s="70"/>
      <c r="E26" s="70"/>
      <c r="F26" s="70"/>
      <c r="G26" s="70"/>
      <c r="H26" s="70"/>
      <c r="I26" s="70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</row>
    <row r="27" spans="1:26" s="53" customFormat="1" ht="15" thickTop="1" thickBot="1" x14ac:dyDescent="0.35">
      <c r="A27" s="60"/>
      <c r="B27" s="71" t="s">
        <v>43</v>
      </c>
      <c r="C27" s="72"/>
      <c r="D27" s="72"/>
      <c r="E27" s="72"/>
      <c r="F27" s="72"/>
      <c r="G27" s="72"/>
      <c r="H27" s="166">
        <f>H11+H20</f>
        <v>0</v>
      </c>
      <c r="I27" s="166">
        <f>I11+I20+I25</f>
        <v>0</v>
      </c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</row>
    <row r="28" spans="1:26" s="53" customFormat="1" ht="14.5" thickTop="1" x14ac:dyDescent="0.3">
      <c r="A28" s="60"/>
      <c r="B28" s="151"/>
      <c r="C28" s="70"/>
      <c r="D28" s="70"/>
      <c r="E28" s="70"/>
      <c r="F28" s="70"/>
      <c r="G28" s="70"/>
      <c r="H28" s="152"/>
      <c r="I28" s="152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</row>
    <row r="29" spans="1:26" s="53" customFormat="1" ht="26.15" customHeight="1" x14ac:dyDescent="0.3">
      <c r="A29" s="60"/>
      <c r="B29" s="67"/>
      <c r="C29" s="153"/>
      <c r="D29" s="153" t="s">
        <v>23</v>
      </c>
      <c r="E29" s="67" t="s">
        <v>29</v>
      </c>
      <c r="F29" s="68" t="s">
        <v>24</v>
      </c>
      <c r="G29" s="67"/>
      <c r="H29" s="62"/>
      <c r="I29" s="62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</row>
    <row r="30" spans="1:26" s="53" customFormat="1" ht="14" x14ac:dyDescent="0.3"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</row>
  </sheetData>
  <sheetProtection formatCells="0" selectLockedCells="1"/>
  <mergeCells count="13">
    <mergeCell ref="B24:G24"/>
    <mergeCell ref="B25:G25"/>
    <mergeCell ref="B1:H3"/>
    <mergeCell ref="B6:C7"/>
    <mergeCell ref="B8:C8"/>
    <mergeCell ref="B9:C9"/>
    <mergeCell ref="B10:C10"/>
    <mergeCell ref="B11:C11"/>
    <mergeCell ref="B14:C14"/>
    <mergeCell ref="B16:C17"/>
    <mergeCell ref="B18:C18"/>
    <mergeCell ref="B19:C19"/>
    <mergeCell ref="B20:C20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headerFooter>
    <oddFooter>&amp;L&amp;F\&amp;A&amp;RSeite &amp;P von &amp;N</oddFooter>
  </headerFooter>
  <rowBreaks count="1" manualBreakCount="1">
    <brk id="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Ausgaben- und Finanzierungsplan</vt:lpstr>
      <vt:lpstr>Anlage Personalausgaben 2023</vt:lpstr>
      <vt:lpstr>Anlage Personalausgaben 2024</vt:lpstr>
      <vt:lpstr>'Anlage Personalausgaben 2023'!Druckbereich</vt:lpstr>
      <vt:lpstr>'Anlage Personalausgaben 2024'!Druckbereich</vt:lpstr>
      <vt:lpstr>'Ausgaben- und Finanzierungsplan'!Druckbereich</vt:lpstr>
      <vt:lpstr>'Anlage Personalausgaben 2023'!Drucktitel</vt:lpstr>
      <vt:lpstr>'Anlage Personalausgaben 2024'!Drucktitel</vt:lpstr>
      <vt:lpstr>'Ausgaben- und Finanzierungsplan'!Drucktitel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2014-11-05T14:52:30Z</dcterms:created>
  <dcterms:modified xsi:type="dcterms:W3CDTF">2023-07-19T12:27:27Z</dcterms:modified>
</cp:coreProperties>
</file>